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5" yWindow="150" windowWidth="15480" windowHeight="11640" activeTab="0"/>
  </bookViews>
  <sheets>
    <sheet name="アンモニア吸収" sheetId="1" r:id="rId1"/>
    <sheet name="Sheet1" sheetId="2" r:id="rId2"/>
    <sheet name="xi,yi" sheetId="3" r:id="rId3"/>
  </sheets>
  <definedNames/>
  <calcPr fullCalcOnLoad="1"/>
</workbook>
</file>

<file path=xl/comments1.xml><?xml version="1.0" encoding="utf-8"?>
<comments xmlns="http://schemas.openxmlformats.org/spreadsheetml/2006/main">
  <authors>
    <author>aito</author>
    <author>itolab13</author>
  </authors>
  <commentList>
    <comment ref="B5" authorId="0">
      <text>
        <r>
          <rPr>
            <sz val="10"/>
            <rFont val="ＭＳ Ｐゴシック"/>
            <family val="3"/>
          </rPr>
          <t>=-(G3/G6)*(B3-G2*(G5*C3-B3)/(G5-G2))</t>
        </r>
      </text>
    </comment>
    <comment ref="C5" authorId="0">
      <text>
        <r>
          <rPr>
            <sz val="10"/>
            <rFont val="ＭＳ Ｐゴシック"/>
            <family val="3"/>
          </rPr>
          <t>=-(G4/G13)*((G5*C3-B3)/(G5-G2)-C3)</t>
        </r>
      </text>
    </comment>
    <comment ref="D12" authorId="0">
      <text>
        <r>
          <rPr>
            <sz val="10"/>
            <rFont val="ＭＳ Ｐゴシック"/>
            <family val="3"/>
          </rPr>
          <t xml:space="preserve">=$G$2*($G$5*C12-B12)/($G$5-$G$2)
</t>
        </r>
      </text>
    </comment>
    <comment ref="E12" authorId="0">
      <text>
        <r>
          <rPr>
            <sz val="10"/>
            <rFont val="ＭＳ Ｐゴシック"/>
            <family val="3"/>
          </rPr>
          <t xml:space="preserve">=($G$5*C12-B12)/($G$5-$G$2)
</t>
        </r>
      </text>
    </comment>
    <comment ref="G5" authorId="0">
      <text>
        <r>
          <rPr>
            <sz val="10"/>
            <rFont val="ＭＳ Ｐゴシック"/>
            <family val="3"/>
          </rPr>
          <t xml:space="preserve">=-G4/G3
</t>
        </r>
      </text>
    </comment>
    <comment ref="G8" authorId="0">
      <text>
        <r>
          <rPr>
            <sz val="10"/>
            <rFont val="ＭＳ Ｐゴシック"/>
            <family val="3"/>
          </rPr>
          <t xml:space="preserve">=G7/G2
</t>
        </r>
      </text>
    </comment>
    <comment ref="G11" authorId="0">
      <text>
        <r>
          <rPr>
            <sz val="10"/>
            <rFont val="ＭＳ Ｐゴシック"/>
            <family val="3"/>
          </rPr>
          <t xml:space="preserve">=G6*(G7-G9)/(G8-G10)
</t>
        </r>
      </text>
    </comment>
    <comment ref="G13" authorId="0">
      <text>
        <r>
          <rPr>
            <sz val="10"/>
            <rFont val="ＭＳ Ｐゴシック"/>
            <family val="3"/>
          </rPr>
          <t xml:space="preserve">=G12*G11
</t>
        </r>
      </text>
    </comment>
    <comment ref="G14" authorId="0">
      <text>
        <r>
          <rPr>
            <sz val="10"/>
            <rFont val="ＭＳ Ｐゴシック"/>
            <family val="3"/>
          </rPr>
          <t xml:space="preserve">=(G6/G13)*(G7-G9)+G10
</t>
        </r>
      </text>
    </comment>
    <comment ref="B12" authorId="1">
      <text>
        <r>
          <rPr>
            <sz val="10"/>
            <rFont val="ＭＳ Ｐゴシック"/>
            <family val="3"/>
          </rPr>
          <t xml:space="preserve">=G7
</t>
        </r>
      </text>
    </comment>
    <comment ref="C12" authorId="1">
      <text>
        <r>
          <rPr>
            <sz val="10"/>
            <rFont val="ＭＳ Ｐゴシック"/>
            <family val="3"/>
          </rPr>
          <t xml:space="preserve">=G14
</t>
        </r>
      </text>
    </comment>
  </commentList>
</comments>
</file>

<file path=xl/sharedStrings.xml><?xml version="1.0" encoding="utf-8"?>
<sst xmlns="http://schemas.openxmlformats.org/spreadsheetml/2006/main" count="42" uniqueCount="39">
  <si>
    <t>b]</t>
  </si>
  <si>
    <t>微分方程式数</t>
  </si>
  <si>
    <t>定数</t>
  </si>
  <si>
    <t>微分方程式→</t>
  </si>
  <si>
    <t>計算結果</t>
  </si>
  <si>
    <t>z</t>
  </si>
  <si>
    <t>y</t>
  </si>
  <si>
    <t>x</t>
  </si>
  <si>
    <t>m=</t>
  </si>
  <si>
    <t>G=</t>
  </si>
  <si>
    <t>y1=</t>
  </si>
  <si>
    <t>y2=</t>
  </si>
  <si>
    <t>x2=</t>
  </si>
  <si>
    <t>Lmin=</t>
  </si>
  <si>
    <t>x1*=</t>
  </si>
  <si>
    <t>CL=</t>
  </si>
  <si>
    <t>L=</t>
  </si>
  <si>
    <t>x1=</t>
  </si>
  <si>
    <t>z=</t>
  </si>
  <si>
    <t>y=</t>
  </si>
  <si>
    <t>x=</t>
  </si>
  <si>
    <t>y'=</t>
  </si>
  <si>
    <t>x'=</t>
  </si>
  <si>
    <t>D=</t>
  </si>
  <si>
    <t>kxa=</t>
  </si>
  <si>
    <t>kya=</t>
  </si>
  <si>
    <t>yi</t>
  </si>
  <si>
    <t>xi</t>
  </si>
  <si>
    <t>積分区間z=[a,</t>
  </si>
  <si>
    <t>積分刻み幅Δz</t>
  </si>
  <si>
    <t>連立常微分方程式解法シート　Runge-Kutta法版</t>
  </si>
  <si>
    <t>VBAプログラムは吉川浩氏（日大）による</t>
  </si>
  <si>
    <t>kmol/m2-h</t>
  </si>
  <si>
    <t>kmol/m3-h</t>
  </si>
  <si>
    <t>SO2気液平衡</t>
  </si>
  <si>
    <t>x[ﾓﾙ分率]</t>
  </si>
  <si>
    <t>y[ﾓﾙ分率]</t>
  </si>
  <si>
    <t>ｘ</t>
  </si>
  <si>
    <t>ｙ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</si>
</sst>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0.0_ "/>
    <numFmt numFmtId="179" formatCode="0.00_);[Red]\(0.00\)"/>
    <numFmt numFmtId="180" formatCode="0_);[Red]\(0\)"/>
    <numFmt numFmtId="181" formatCode="0.0000_ "/>
    <numFmt numFmtId="182" formatCode="0.0_);[Red]\(0.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_);[Red]\(0.000\)"/>
    <numFmt numFmtId="188" formatCode="0.000000_);[Red]\(0.000000\)"/>
    <numFmt numFmtId="189" formatCode="0.00000_);[Red]\(0.00000\)"/>
    <numFmt numFmtId="190" formatCode="0.0000_);[Red]\(0.0000\)"/>
    <numFmt numFmtId="191" formatCode="0_ "/>
    <numFmt numFmtId="192" formatCode="0.000000_ "/>
    <numFmt numFmtId="193" formatCode="0.00000_ "/>
  </numFmts>
  <fonts count="52">
    <font>
      <sz val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8"/>
      <color indexed="12"/>
      <name val="ＭＳ Ｐゴシック"/>
      <family val="3"/>
    </font>
    <font>
      <sz val="9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vertAlign val="subscript"/>
      <sz val="10"/>
      <color indexed="8"/>
      <name val="Arial"/>
      <family val="2"/>
    </font>
    <font>
      <sz val="10"/>
      <color indexed="8"/>
      <name val="ＭＳ Ｐゴシック"/>
      <family val="3"/>
    </font>
    <font>
      <sz val="12"/>
      <color indexed="8"/>
      <name val="Arial"/>
      <family val="2"/>
    </font>
    <font>
      <sz val="11"/>
      <color indexed="8"/>
      <name val="ＭＳ Ｐゴシック"/>
      <family val="3"/>
    </font>
    <font>
      <vertAlign val="subscript"/>
      <sz val="11"/>
      <color indexed="8"/>
      <name val="Arial"/>
      <family val="2"/>
    </font>
    <font>
      <sz val="14"/>
      <color indexed="8"/>
      <name val="ＭＳ Ｐゴシック"/>
      <family val="3"/>
    </font>
    <font>
      <i/>
      <sz val="12"/>
      <color indexed="8"/>
      <name val="Arial"/>
      <family val="2"/>
    </font>
    <font>
      <i/>
      <vertAlign val="subscript"/>
      <sz val="12"/>
      <color indexed="8"/>
      <name val="Arial"/>
      <family val="2"/>
    </font>
    <font>
      <vertAlign val="subscript"/>
      <sz val="12"/>
      <color indexed="8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18"/>
      <color theme="3"/>
      <name val="Calibri Light"/>
      <family val="3"/>
    </font>
    <font>
      <b/>
      <sz val="9"/>
      <color theme="0"/>
      <name val="Arial"/>
      <family val="2"/>
    </font>
    <font>
      <sz val="9"/>
      <color rgb="FF9C6500"/>
      <name val="Arial"/>
      <family val="2"/>
    </font>
    <font>
      <sz val="9"/>
      <color rgb="FFFA7D00"/>
      <name val="Arial"/>
      <family val="2"/>
    </font>
    <font>
      <sz val="9"/>
      <color rgb="FF9C0006"/>
      <name val="Arial"/>
      <family val="2"/>
    </font>
    <font>
      <b/>
      <sz val="9"/>
      <color rgb="FFFA7D00"/>
      <name val="Arial"/>
      <family val="2"/>
    </font>
    <font>
      <sz val="9"/>
      <color rgb="FFFF00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rgb="FF3F3F3F"/>
      <name val="Arial"/>
      <family val="2"/>
    </font>
    <font>
      <i/>
      <sz val="9"/>
      <color rgb="FF7F7F7F"/>
      <name val="Arial"/>
      <family val="2"/>
    </font>
    <font>
      <sz val="9"/>
      <color rgb="FF3F3F76"/>
      <name val="Arial"/>
      <family val="2"/>
    </font>
    <font>
      <sz val="9"/>
      <color rgb="FF006100"/>
      <name val="Arial"/>
      <family val="2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" fillId="0" borderId="0">
      <alignment/>
      <protection/>
    </xf>
    <xf numFmtId="0" fontId="5" fillId="0" borderId="0">
      <alignment vertical="center"/>
      <protection/>
    </xf>
    <xf numFmtId="0" fontId="1" fillId="0" borderId="0">
      <alignment/>
      <protection/>
    </xf>
    <xf numFmtId="0" fontId="50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3" fillId="0" borderId="0" xfId="61" applyFont="1">
      <alignment/>
      <protection/>
    </xf>
    <xf numFmtId="177" fontId="3" fillId="0" borderId="0" xfId="61" applyNumberFormat="1" applyFont="1">
      <alignment/>
      <protection/>
    </xf>
    <xf numFmtId="179" fontId="3" fillId="0" borderId="0" xfId="61" applyNumberFormat="1" applyFont="1">
      <alignment/>
      <protection/>
    </xf>
    <xf numFmtId="179" fontId="3" fillId="0" borderId="0" xfId="61" applyNumberFormat="1" applyFont="1" applyAlignment="1">
      <alignment horizontal="right"/>
      <protection/>
    </xf>
    <xf numFmtId="0" fontId="3" fillId="0" borderId="10" xfId="61" applyFont="1" applyBorder="1">
      <alignment/>
      <protection/>
    </xf>
    <xf numFmtId="0" fontId="3" fillId="0" borderId="11" xfId="61" applyFont="1" applyBorder="1">
      <alignment/>
      <protection/>
    </xf>
    <xf numFmtId="0" fontId="3" fillId="0" borderId="12" xfId="61" applyFont="1" applyBorder="1">
      <alignment/>
      <protection/>
    </xf>
    <xf numFmtId="0" fontId="3" fillId="0" borderId="13" xfId="61" applyFont="1" applyBorder="1">
      <alignment/>
      <protection/>
    </xf>
    <xf numFmtId="180" fontId="3" fillId="0" borderId="0" xfId="61" applyNumberFormat="1" applyFont="1">
      <alignment/>
      <protection/>
    </xf>
    <xf numFmtId="0" fontId="3" fillId="0" borderId="0" xfId="61" applyFont="1" applyAlignment="1">
      <alignment horizontal="right"/>
      <protection/>
    </xf>
    <xf numFmtId="11" fontId="3" fillId="0" borderId="14" xfId="61" applyNumberFormat="1" applyFont="1" applyBorder="1">
      <alignment/>
      <protection/>
    </xf>
    <xf numFmtId="0" fontId="3" fillId="0" borderId="0" xfId="61" applyNumberFormat="1" applyFont="1">
      <alignment/>
      <protection/>
    </xf>
    <xf numFmtId="11" fontId="3" fillId="0" borderId="15" xfId="61" applyNumberFormat="1" applyFont="1" applyBorder="1">
      <alignment/>
      <protection/>
    </xf>
    <xf numFmtId="179" fontId="3" fillId="0" borderId="0" xfId="61" applyNumberFormat="1" applyFont="1" applyBorder="1">
      <alignment/>
      <protection/>
    </xf>
    <xf numFmtId="187" fontId="3" fillId="0" borderId="0" xfId="61" applyNumberFormat="1" applyFont="1">
      <alignment/>
      <protection/>
    </xf>
    <xf numFmtId="0" fontId="3" fillId="0" borderId="0" xfId="61" applyFont="1" applyBorder="1">
      <alignment/>
      <protection/>
    </xf>
    <xf numFmtId="177" fontId="3" fillId="0" borderId="0" xfId="61" applyNumberFormat="1" applyFont="1" applyAlignment="1">
      <alignment horizontal="right"/>
      <protection/>
    </xf>
    <xf numFmtId="182" fontId="3" fillId="0" borderId="0" xfId="61" applyNumberFormat="1" applyFont="1">
      <alignment/>
      <protection/>
    </xf>
    <xf numFmtId="190" fontId="3" fillId="0" borderId="14" xfId="61" applyNumberFormat="1" applyFont="1" applyBorder="1">
      <alignment/>
      <protection/>
    </xf>
    <xf numFmtId="190" fontId="3" fillId="0" borderId="0" xfId="61" applyNumberFormat="1" applyFont="1">
      <alignment/>
      <protection/>
    </xf>
    <xf numFmtId="188" fontId="3" fillId="0" borderId="0" xfId="61" applyNumberFormat="1" applyFont="1">
      <alignment/>
      <protection/>
    </xf>
    <xf numFmtId="192" fontId="3" fillId="0" borderId="0" xfId="61" applyNumberFormat="1" applyFont="1" applyBorder="1">
      <alignment/>
      <protection/>
    </xf>
    <xf numFmtId="192" fontId="3" fillId="0" borderId="0" xfId="61" applyNumberFormat="1" applyFont="1">
      <alignment/>
      <protection/>
    </xf>
    <xf numFmtId="0" fontId="4" fillId="0" borderId="0" xfId="43" applyFont="1" applyAlignment="1" applyProtection="1">
      <alignment/>
      <protection/>
    </xf>
    <xf numFmtId="190" fontId="3" fillId="0" borderId="0" xfId="61" applyNumberFormat="1" applyFont="1" applyBorder="1">
      <alignment/>
      <protection/>
    </xf>
    <xf numFmtId="178" fontId="3" fillId="0" borderId="0" xfId="61" applyNumberFormat="1" applyFont="1">
      <alignment/>
      <protection/>
    </xf>
    <xf numFmtId="181" fontId="3" fillId="0" borderId="0" xfId="61" applyNumberFormat="1" applyFont="1" applyBorder="1">
      <alignment/>
      <protection/>
    </xf>
    <xf numFmtId="181" fontId="3" fillId="0" borderId="15" xfId="61" applyNumberFormat="1" applyFont="1" applyBorder="1">
      <alignment/>
      <protection/>
    </xf>
    <xf numFmtId="181" fontId="3" fillId="0" borderId="0" xfId="61" applyNumberFormat="1" applyFont="1">
      <alignment/>
      <protection/>
    </xf>
    <xf numFmtId="0" fontId="1" fillId="0" borderId="0" xfId="63">
      <alignment/>
      <protection/>
    </xf>
    <xf numFmtId="0" fontId="1" fillId="0" borderId="16" xfId="62" applyFont="1" applyBorder="1">
      <alignment vertical="center"/>
      <protection/>
    </xf>
    <xf numFmtId="0" fontId="1" fillId="0" borderId="17" xfId="62" applyFont="1" applyBorder="1">
      <alignment vertical="center"/>
      <protection/>
    </xf>
    <xf numFmtId="193" fontId="1" fillId="0" borderId="18" xfId="62" applyNumberFormat="1" applyFont="1" applyBorder="1">
      <alignment vertical="center"/>
      <protection/>
    </xf>
    <xf numFmtId="176" fontId="1" fillId="0" borderId="19" xfId="62" applyNumberFormat="1" applyFont="1" applyBorder="1">
      <alignment vertical="center"/>
      <protection/>
    </xf>
    <xf numFmtId="193" fontId="1" fillId="0" borderId="20" xfId="62" applyNumberFormat="1" applyFont="1" applyBorder="1">
      <alignment vertical="center"/>
      <protection/>
    </xf>
    <xf numFmtId="176" fontId="1" fillId="0" borderId="21" xfId="62" applyNumberFormat="1" applyFont="1" applyBorder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memb6" xfId="61"/>
    <cellStyle name="標準_param1" xfId="62"/>
    <cellStyle name="標準_物質移動操作例題計算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375"/>
          <c:y val="0.01125"/>
          <c:w val="0.89625"/>
          <c:h val="0.92925"/>
        </c:manualLayout>
      </c:layout>
      <c:scatterChart>
        <c:scatterStyle val="smoothMarker"/>
        <c:varyColors val="0"/>
        <c:ser>
          <c:idx val="0"/>
          <c:order val="0"/>
          <c:tx>
            <c:v>y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'アンモニア吸収'!$B$12:$B$58</c:f>
              <c:numCache/>
            </c:numRef>
          </c:xVal>
          <c:yVal>
            <c:numRef>
              <c:f>'アンモニア吸収'!$A$12:$A$58</c:f>
              <c:numCache/>
            </c:numRef>
          </c:yVal>
          <c:smooth val="1"/>
        </c:ser>
        <c:ser>
          <c:idx val="1"/>
          <c:order val="1"/>
          <c:tx>
            <c:strRef>
              <c:f>'アンモニア吸収'!$D$11</c:f>
              <c:strCache>
                <c:ptCount val="1"/>
                <c:pt idx="0">
                  <c:v>yi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'アンモニア吸収'!$D$12:$D$58</c:f>
              <c:numCache/>
            </c:numRef>
          </c:xVal>
          <c:yVal>
            <c:numRef>
              <c:f>'アンモニア吸収'!$A$12:$A$58</c:f>
              <c:numCache/>
            </c:numRef>
          </c:yVal>
          <c:smooth val="1"/>
        </c:ser>
        <c:axId val="63621372"/>
        <c:axId val="35721437"/>
      </c:scatterChart>
      <c:scatterChart>
        <c:scatterStyle val="lineMarker"/>
        <c:varyColors val="0"/>
        <c:ser>
          <c:idx val="2"/>
          <c:order val="2"/>
          <c:tx>
            <c:strRef>
              <c:f>'アンモニア吸収'!$E$11</c:f>
              <c:strCache>
                <c:ptCount val="1"/>
                <c:pt idx="0">
                  <c:v>xi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'アンモニア吸収'!$E$12:$E$58</c:f>
              <c:numCache/>
            </c:numRef>
          </c:xVal>
          <c:yVal>
            <c:numRef>
              <c:f>'アンモニア吸収'!$A$12:$A$58</c:f>
              <c:numCache/>
            </c:numRef>
          </c:yVal>
          <c:smooth val="0"/>
        </c:ser>
        <c:ser>
          <c:idx val="3"/>
          <c:order val="3"/>
          <c:tx>
            <c:strRef>
              <c:f>'アンモニア吸収'!$C$11</c:f>
              <c:strCache>
                <c:ptCount val="1"/>
                <c:pt idx="0">
                  <c:v>x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'アンモニア吸収'!$C$12:$C$52</c:f>
              <c:numCache/>
            </c:numRef>
          </c:xVal>
          <c:yVal>
            <c:numRef>
              <c:f>'アンモニア吸収'!$A$12:$A$52</c:f>
              <c:numCache/>
            </c:numRef>
          </c:yVal>
          <c:smooth val="1"/>
        </c:ser>
        <c:axId val="53057478"/>
        <c:axId val="7755255"/>
      </c:scatterChart>
      <c:valAx>
        <c:axId val="63621372"/>
        <c:scaling>
          <c:orientation val="minMax"/>
          <c:max val="0.06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y, x</a:t>
                </a:r>
              </a:p>
            </c:rich>
          </c:tx>
          <c:layout>
            <c:manualLayout>
              <c:xMode val="factor"/>
              <c:yMode val="factor"/>
              <c:x val="-0.002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_);[Red]\(0.00\)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5721437"/>
        <c:crosses val="autoZero"/>
        <c:crossBetween val="midCat"/>
        <c:dispUnits/>
        <c:majorUnit val="0.02"/>
        <c:minorUnit val="0.01"/>
      </c:valAx>
      <c:valAx>
        <c:axId val="35721437"/>
        <c:scaling>
          <c:orientation val="minMax"/>
          <c:max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z [m]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_);[Red]\(0.0\)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63621372"/>
        <c:crosses val="autoZero"/>
        <c:crossBetween val="midCat"/>
        <c:dispUnits/>
      </c:valAx>
      <c:valAx>
        <c:axId val="53057478"/>
        <c:scaling>
          <c:orientation val="minMax"/>
          <c:max val="0.01"/>
        </c:scaling>
        <c:axPos val="b"/>
        <c:delete val="1"/>
        <c:majorTickMark val="out"/>
        <c:minorTickMark val="none"/>
        <c:tickLblPos val="nextTo"/>
        <c:crossAx val="7755255"/>
        <c:crosses val="max"/>
        <c:crossBetween val="midCat"/>
        <c:dispUnits/>
        <c:majorUnit val="0.001"/>
        <c:minorUnit val="0.0002"/>
      </c:valAx>
      <c:valAx>
        <c:axId val="7755255"/>
        <c:scaling>
          <c:orientation val="minMax"/>
        </c:scaling>
        <c:axPos val="l"/>
        <c:delete val="1"/>
        <c:majorTickMark val="out"/>
        <c:minorTickMark val="none"/>
        <c:tickLblPos val="nextTo"/>
        <c:crossAx val="53057478"/>
        <c:crosses val="max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"/>
          <c:w val="0.91"/>
          <c:h val="0.9435"/>
        </c:manualLayout>
      </c:layout>
      <c:scatterChart>
        <c:scatterStyle val="smoothMarker"/>
        <c:varyColors val="0"/>
        <c:ser>
          <c:idx val="0"/>
          <c:order val="0"/>
          <c:tx>
            <c:v>操作線x-y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'アンモニア吸収'!$C$12:$C$58</c:f>
              <c:numCache/>
            </c:numRef>
          </c:xVal>
          <c:yVal>
            <c:numRef>
              <c:f>'アンモニア吸収'!$B$12:$B$58</c:f>
              <c:numCache/>
            </c:numRef>
          </c:yVal>
          <c:smooth val="1"/>
        </c:ser>
        <c:ser>
          <c:idx val="1"/>
          <c:order val="1"/>
          <c:tx>
            <c:v>平衡線xi-yi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'アンモニア吸収'!$E$12:$E$58</c:f>
              <c:numCache/>
            </c:numRef>
          </c:xVal>
          <c:yVal>
            <c:numRef>
              <c:f>'アンモニア吸収'!$D$12:$D$58</c:f>
              <c:numCache/>
            </c:numRef>
          </c:yVal>
          <c:smooth val="1"/>
        </c:ser>
        <c:axId val="2688432"/>
        <c:axId val="24195889"/>
      </c:scatterChart>
      <c:valAx>
        <c:axId val="2688432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-0.001"/>
              <c:y val="-0.0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_);[Red]\(0.00\)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4195889"/>
        <c:crosses val="autoZero"/>
        <c:crossBetween val="midCat"/>
        <c:dispUnits/>
      </c:valAx>
      <c:valAx>
        <c:axId val="241958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_);[Red]\(0.00\)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688432"/>
        <c:crosses val="autoZero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5"/>
          <c:y val="0.03125"/>
          <c:w val="0.892"/>
          <c:h val="0.853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'xi,yi'!$A$3:$A$10</c:f>
              <c:numCache/>
            </c:numRef>
          </c:xVal>
          <c:yVal>
            <c:numRef>
              <c:f>'xi,yi'!$B$3:$B$10</c:f>
              <c:numCache/>
            </c:numRef>
          </c:yVal>
          <c:smooth val="1"/>
        </c:ser>
        <c:ser>
          <c:idx val="2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'xi,yi'!$A$22:$A$23</c:f>
              <c:numCache/>
            </c:numRef>
          </c:xVal>
          <c:yVal>
            <c:numRef>
              <c:f>'xi,yi'!$B$22:$B$23</c:f>
              <c:numCache/>
            </c:numRef>
          </c:yVal>
          <c:smooth val="1"/>
        </c:ser>
        <c:ser>
          <c:idx val="3"/>
          <c:order val="2"/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'xi,yi'!$A$25:$A$27</c:f>
              <c:numCache/>
            </c:numRef>
          </c:xVal>
          <c:yVal>
            <c:numRef>
              <c:f>'xi,yi'!$B$25:$B$27</c:f>
              <c:numCache/>
            </c:numRef>
          </c:yVal>
          <c:smooth val="1"/>
        </c:ser>
        <c:axId val="16436410"/>
        <c:axId val="13709963"/>
      </c:scatterChart>
      <c:valAx>
        <c:axId val="16436410"/>
        <c:scaling>
          <c:orientation val="minMax"/>
          <c:max val="0.00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_ 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3709963"/>
        <c:crosses val="autoZero"/>
        <c:crossBetween val="midCat"/>
        <c:dispUnits/>
        <c:majorUnit val="0.001"/>
        <c:minorUnit val="0.0005"/>
      </c:valAx>
      <c:valAx>
        <c:axId val="13709963"/>
        <c:scaling>
          <c:orientation val="minMax"/>
          <c:max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18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_ 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6436410"/>
        <c:crosses val="autoZero"/>
        <c:crossBetween val="midCat"/>
        <c:dispUnits/>
        <c:majorUnit val="0.02"/>
        <c:minorUnit val="0.01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8"/>
          <c:y val="0.03125"/>
          <c:w val="0.8775"/>
          <c:h val="0.844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'xi,yi'!$A$3:$A$10</c:f>
              <c:numCache/>
            </c:numRef>
          </c:xVal>
          <c:yVal>
            <c:numRef>
              <c:f>'xi,yi'!$B$3:$B$10</c:f>
              <c:numCache/>
            </c:numRef>
          </c:yVal>
          <c:smooth val="1"/>
        </c:ser>
        <c:ser>
          <c:idx val="2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'xi,yi'!$A$22:$A$23</c:f>
              <c:numCache/>
            </c:numRef>
          </c:xVal>
          <c:yVal>
            <c:numRef>
              <c:f>'xi,yi'!$B$22:$B$23</c:f>
              <c:numCache/>
            </c:numRef>
          </c:yVal>
          <c:smooth val="1"/>
        </c:ser>
        <c:axId val="56280804"/>
        <c:axId val="36765189"/>
      </c:scatterChart>
      <c:valAx>
        <c:axId val="56280804"/>
        <c:scaling>
          <c:orientation val="minMax"/>
          <c:max val="0.00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_ 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6765189"/>
        <c:crosses val="autoZero"/>
        <c:crossBetween val="midCat"/>
        <c:dispUnits/>
        <c:majorUnit val="0.001"/>
        <c:minorUnit val="0.0005"/>
      </c:valAx>
      <c:valAx>
        <c:axId val="36765189"/>
        <c:scaling>
          <c:orientation val="minMax"/>
          <c:max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_ 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6280804"/>
        <c:crosses val="autoZero"/>
        <c:crossBetween val="midCat"/>
        <c:dispUnits/>
        <c:majorUnit val="0.02"/>
        <c:minorUnit val="0.01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0.6325</cdr:x>
      <cdr:y>0.2945</cdr:y>
    </cdr:from>
    <cdr:to>
      <cdr:x>0.676</cdr:x>
      <cdr:y>0.3715</cdr:y>
    </cdr:to>
    <cdr:sp>
      <cdr:nvSpPr>
        <cdr:cNvPr id="1" name="Text Box 3082"/>
        <cdr:cNvSpPr txBox="1">
          <a:spLocks noChangeArrowheads="1"/>
        </cdr:cNvSpPr>
      </cdr:nvSpPr>
      <cdr:spPr>
        <a:xfrm>
          <a:off x="2124075" y="790575"/>
          <a:ext cx="1428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</a:t>
          </a:r>
        </a:p>
      </cdr:txBody>
    </cdr:sp>
  </cdr:relSizeAnchor>
  <cdr:relSizeAnchor xmlns:cdr="http://schemas.openxmlformats.org/drawingml/2006/chartDrawing">
    <cdr:from>
      <cdr:x>0.516</cdr:x>
      <cdr:y>0.2945</cdr:y>
    </cdr:from>
    <cdr:to>
      <cdr:x>0.56475</cdr:x>
      <cdr:y>0.38625</cdr:y>
    </cdr:to>
    <cdr:sp>
      <cdr:nvSpPr>
        <cdr:cNvPr id="2" name="Text Box 3083"/>
        <cdr:cNvSpPr txBox="1">
          <a:spLocks noChangeArrowheads="1"/>
        </cdr:cNvSpPr>
      </cdr:nvSpPr>
      <cdr:spPr>
        <a:xfrm>
          <a:off x="1733550" y="790575"/>
          <a:ext cx="1619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i</a:t>
          </a:r>
        </a:p>
      </cdr:txBody>
    </cdr:sp>
  </cdr:relSizeAnchor>
  <cdr:relSizeAnchor xmlns:cdr="http://schemas.openxmlformats.org/drawingml/2006/chartDrawing">
    <cdr:from>
      <cdr:x>0.43725</cdr:x>
      <cdr:y>0.2945</cdr:y>
    </cdr:from>
    <cdr:to>
      <cdr:x>0.48675</cdr:x>
      <cdr:y>0.38625</cdr:y>
    </cdr:to>
    <cdr:sp>
      <cdr:nvSpPr>
        <cdr:cNvPr id="3" name="Text Box 3084"/>
        <cdr:cNvSpPr txBox="1">
          <a:spLocks noChangeArrowheads="1"/>
        </cdr:cNvSpPr>
      </cdr:nvSpPr>
      <cdr:spPr>
        <a:xfrm>
          <a:off x="1466850" y="790575"/>
          <a:ext cx="1714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i</a:t>
          </a:r>
        </a:p>
      </cdr:txBody>
    </cdr:sp>
  </cdr:relSizeAnchor>
  <cdr:relSizeAnchor xmlns:cdr="http://schemas.openxmlformats.org/drawingml/2006/chartDrawing">
    <cdr:from>
      <cdr:x>0.35325</cdr:x>
      <cdr:y>0.2945</cdr:y>
    </cdr:from>
    <cdr:to>
      <cdr:x>0.39675</cdr:x>
      <cdr:y>0.3715</cdr:y>
    </cdr:to>
    <cdr:sp>
      <cdr:nvSpPr>
        <cdr:cNvPr id="4" name="Text Box 3085"/>
        <cdr:cNvSpPr txBox="1">
          <a:spLocks noChangeArrowheads="1"/>
        </cdr:cNvSpPr>
      </cdr:nvSpPr>
      <cdr:spPr>
        <a:xfrm>
          <a:off x="1190625" y="790575"/>
          <a:ext cx="1428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x</a:t>
          </a:r>
        </a:p>
      </cdr:txBody>
    </cdr:sp>
  </cdr:relSizeAnchor>
  <cdr:relSizeAnchor xmlns:cdr="http://schemas.openxmlformats.org/drawingml/2006/chartDrawing">
    <cdr:from>
      <cdr:x>0.53925</cdr:x>
      <cdr:y>0.38625</cdr:y>
    </cdr:from>
    <cdr:to>
      <cdr:x>0.6325</cdr:x>
      <cdr:y>0.64975</cdr:y>
    </cdr:to>
    <cdr:sp>
      <cdr:nvSpPr>
        <cdr:cNvPr id="5" name="Line 3086"/>
        <cdr:cNvSpPr>
          <a:spLocks/>
        </cdr:cNvSpPr>
      </cdr:nvSpPr>
      <cdr:spPr>
        <a:xfrm flipV="1">
          <a:off x="1809750" y="1038225"/>
          <a:ext cx="31432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0.39675</cdr:x>
      <cdr:y>0.3715</cdr:y>
    </cdr:from>
    <cdr:to>
      <cdr:x>0.531</cdr:x>
      <cdr:y>0.70175</cdr:y>
    </cdr:to>
    <cdr:sp>
      <cdr:nvSpPr>
        <cdr:cNvPr id="6" name="Line 3087"/>
        <cdr:cNvSpPr>
          <a:spLocks/>
        </cdr:cNvSpPr>
      </cdr:nvSpPr>
      <cdr:spPr>
        <a:xfrm flipV="1">
          <a:off x="1333500" y="1000125"/>
          <a:ext cx="45720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0.35325</cdr:x>
      <cdr:y>0.3715</cdr:y>
    </cdr:from>
    <cdr:to>
      <cdr:x>0.43725</cdr:x>
      <cdr:y>0.56575</cdr:y>
    </cdr:to>
    <cdr:sp>
      <cdr:nvSpPr>
        <cdr:cNvPr id="7" name="Line 3088"/>
        <cdr:cNvSpPr>
          <a:spLocks/>
        </cdr:cNvSpPr>
      </cdr:nvSpPr>
      <cdr:spPr>
        <a:xfrm flipV="1">
          <a:off x="1190625" y="1000125"/>
          <a:ext cx="28575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0.30425</cdr:x>
      <cdr:y>0.34575</cdr:y>
    </cdr:from>
    <cdr:to>
      <cdr:x>0.3735</cdr:x>
      <cdr:y>0.49975</cdr:y>
    </cdr:to>
    <cdr:sp>
      <cdr:nvSpPr>
        <cdr:cNvPr id="8" name="Line 3089"/>
        <cdr:cNvSpPr>
          <a:spLocks/>
        </cdr:cNvSpPr>
      </cdr:nvSpPr>
      <cdr:spPr>
        <a:xfrm flipV="1">
          <a:off x="1019175" y="923925"/>
          <a:ext cx="2381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0.81775</cdr:x>
      <cdr:y>0.73825</cdr:y>
    </cdr:from>
    <cdr:to>
      <cdr:x>0.917</cdr:x>
      <cdr:y>0.8115</cdr:y>
    </cdr:to>
    <cdr:sp>
      <cdr:nvSpPr>
        <cdr:cNvPr id="9" name="Text Box 3090"/>
        <cdr:cNvSpPr txBox="1">
          <a:spLocks noChangeArrowheads="1"/>
        </cdr:cNvSpPr>
      </cdr:nvSpPr>
      <cdr:spPr>
        <a:xfrm>
          <a:off x="2752725" y="1981200"/>
          <a:ext cx="333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塔底</a:t>
          </a:r>
        </a:p>
      </cdr:txBody>
    </cdr:sp>
  </cdr:relSizeAnchor>
  <cdr:relSizeAnchor xmlns:cdr="http://schemas.openxmlformats.org/drawingml/2006/chartDrawing">
    <cdr:from>
      <cdr:x>0.26075</cdr:x>
      <cdr:y>0.11275</cdr:y>
    </cdr:from>
    <cdr:to>
      <cdr:x>0.35925</cdr:x>
      <cdr:y>0.18575</cdr:y>
    </cdr:to>
    <cdr:sp>
      <cdr:nvSpPr>
        <cdr:cNvPr id="10" name="Text Box 3091"/>
        <cdr:cNvSpPr txBox="1">
          <a:spLocks noChangeArrowheads="1"/>
        </cdr:cNvSpPr>
      </cdr:nvSpPr>
      <cdr:spPr>
        <a:xfrm>
          <a:off x="876300" y="295275"/>
          <a:ext cx="333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塔頂</a:t>
          </a:r>
        </a:p>
      </cdr:txBody>
    </cdr:sp>
  </cdr:relSizeAnchor>
  <cdr:relSizeAnchor xmlns:cdr="http://schemas.openxmlformats.org/drawingml/2006/chartDrawing">
    <cdr:from>
      <cdr:x>-0.001</cdr:x>
      <cdr:y>0.928</cdr:y>
    </cdr:from>
    <cdr:to>
      <cdr:x>0.08675</cdr:x>
      <cdr:y>1</cdr:y>
    </cdr:to>
    <cdr:sp>
      <cdr:nvSpPr>
        <cdr:cNvPr id="11" name="Text Box 3092"/>
        <cdr:cNvSpPr txBox="1">
          <a:spLocks noChangeArrowheads="1"/>
        </cdr:cNvSpPr>
      </cdr:nvSpPr>
      <cdr:spPr>
        <a:xfrm>
          <a:off x="0" y="2495550"/>
          <a:ext cx="2952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(a)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0.29525</cdr:x>
      <cdr:y>0.37675</cdr:y>
    </cdr:from>
    <cdr:to>
      <cdr:x>0.643</cdr:x>
      <cdr:y>0.45675</cdr:y>
    </cdr:to>
    <cdr:sp>
      <cdr:nvSpPr>
        <cdr:cNvPr id="1" name="Text Box 17"/>
        <cdr:cNvSpPr txBox="1">
          <a:spLocks noChangeArrowheads="1"/>
        </cdr:cNvSpPr>
      </cdr:nvSpPr>
      <cdr:spPr>
        <a:xfrm>
          <a:off x="1085850" y="981075"/>
          <a:ext cx="12858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操作線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x-y</a:t>
          </a:r>
        </a:p>
      </cdr:txBody>
    </cdr:sp>
  </cdr:relSizeAnchor>
  <cdr:relSizeAnchor xmlns:cdr="http://schemas.openxmlformats.org/drawingml/2006/chartDrawing">
    <cdr:from>
      <cdr:x>0.595</cdr:x>
      <cdr:y>0.64525</cdr:y>
    </cdr:from>
    <cdr:to>
      <cdr:x>0.942</cdr:x>
      <cdr:y>0.72525</cdr:y>
    </cdr:to>
    <cdr:sp>
      <cdr:nvSpPr>
        <cdr:cNvPr id="2" name="Text Box 18"/>
        <cdr:cNvSpPr txBox="1">
          <a:spLocks noChangeArrowheads="1"/>
        </cdr:cNvSpPr>
      </cdr:nvSpPr>
      <cdr:spPr>
        <a:xfrm>
          <a:off x="2190750" y="1676400"/>
          <a:ext cx="1276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平衡線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xi-yi</a:t>
          </a:r>
        </a:p>
      </cdr:txBody>
    </cdr:sp>
  </cdr:relSizeAnchor>
  <cdr:relSizeAnchor xmlns:cdr="http://schemas.openxmlformats.org/drawingml/2006/chartDrawing">
    <cdr:from>
      <cdr:x>0.40975</cdr:x>
      <cdr:y>0.45675</cdr:y>
    </cdr:from>
    <cdr:to>
      <cdr:x>0.45475</cdr:x>
      <cdr:y>0.536</cdr:y>
    </cdr:to>
    <cdr:sp>
      <cdr:nvSpPr>
        <cdr:cNvPr id="3" name="Line 19"/>
        <cdr:cNvSpPr>
          <a:spLocks/>
        </cdr:cNvSpPr>
      </cdr:nvSpPr>
      <cdr:spPr>
        <a:xfrm>
          <a:off x="1504950" y="1190625"/>
          <a:ext cx="1619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0.68775</cdr:x>
      <cdr:y>0.566</cdr:y>
    </cdr:from>
    <cdr:to>
      <cdr:x>0.73775</cdr:x>
      <cdr:y>0.64525</cdr:y>
    </cdr:to>
    <cdr:sp>
      <cdr:nvSpPr>
        <cdr:cNvPr id="4" name="Line 20"/>
        <cdr:cNvSpPr>
          <a:spLocks/>
        </cdr:cNvSpPr>
      </cdr:nvSpPr>
      <cdr:spPr>
        <a:xfrm>
          <a:off x="2533650" y="1476375"/>
          <a:ext cx="1809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0.73775</cdr:x>
      <cdr:y>0.11125</cdr:y>
    </cdr:from>
    <cdr:to>
      <cdr:x>0.82825</cdr:x>
      <cdr:y>0.1875</cdr:y>
    </cdr:to>
    <cdr:sp>
      <cdr:nvSpPr>
        <cdr:cNvPr id="5" name="Text Box 21"/>
        <cdr:cNvSpPr txBox="1">
          <a:spLocks noChangeArrowheads="1"/>
        </cdr:cNvSpPr>
      </cdr:nvSpPr>
      <cdr:spPr>
        <a:xfrm>
          <a:off x="2714625" y="285750"/>
          <a:ext cx="333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塔底</a:t>
          </a:r>
        </a:p>
      </cdr:txBody>
    </cdr:sp>
  </cdr:relSizeAnchor>
  <cdr:relSizeAnchor xmlns:cdr="http://schemas.openxmlformats.org/drawingml/2006/chartDrawing">
    <cdr:from>
      <cdr:x>0.2055</cdr:x>
      <cdr:y>0.649</cdr:y>
    </cdr:from>
    <cdr:to>
      <cdr:x>0.296</cdr:x>
      <cdr:y>0.72525</cdr:y>
    </cdr:to>
    <cdr:sp>
      <cdr:nvSpPr>
        <cdr:cNvPr id="6" name="Text Box 22"/>
        <cdr:cNvSpPr txBox="1">
          <a:spLocks noChangeArrowheads="1"/>
        </cdr:cNvSpPr>
      </cdr:nvSpPr>
      <cdr:spPr>
        <a:xfrm>
          <a:off x="752475" y="1685925"/>
          <a:ext cx="333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塔頂</a:t>
          </a:r>
        </a:p>
      </cdr:txBody>
    </cdr:sp>
  </cdr:relSizeAnchor>
  <cdr:relSizeAnchor xmlns:cdr="http://schemas.openxmlformats.org/drawingml/2006/chartDrawing">
    <cdr:from>
      <cdr:x>0.02325</cdr:x>
      <cdr:y>0.9105</cdr:y>
    </cdr:from>
    <cdr:to>
      <cdr:x>0.1025</cdr:x>
      <cdr:y>1</cdr:y>
    </cdr:to>
    <cdr:sp>
      <cdr:nvSpPr>
        <cdr:cNvPr id="7" name="Text Box 23"/>
        <cdr:cNvSpPr txBox="1">
          <a:spLocks noChangeArrowheads="1"/>
        </cdr:cNvSpPr>
      </cdr:nvSpPr>
      <cdr:spPr>
        <a:xfrm>
          <a:off x="76200" y="2371725"/>
          <a:ext cx="2952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(b)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19</xdr:row>
      <xdr:rowOff>57150</xdr:rowOff>
    </xdr:from>
    <xdr:to>
      <xdr:col>11</xdr:col>
      <xdr:colOff>142875</xdr:colOff>
      <xdr:row>37</xdr:row>
      <xdr:rowOff>9525</xdr:rowOff>
    </xdr:to>
    <xdr:graphicFrame>
      <xdr:nvGraphicFramePr>
        <xdr:cNvPr id="1" name="グラフ 25"/>
        <xdr:cNvGraphicFramePr/>
      </xdr:nvGraphicFramePr>
      <xdr:xfrm>
        <a:off x="4171950" y="3019425"/>
        <a:ext cx="33718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133350</xdr:colOff>
      <xdr:row>20</xdr:row>
      <xdr:rowOff>95250</xdr:rowOff>
    </xdr:from>
    <xdr:to>
      <xdr:col>16</xdr:col>
      <xdr:colOff>390525</xdr:colOff>
      <xdr:row>37</xdr:row>
      <xdr:rowOff>114300</xdr:rowOff>
    </xdr:to>
    <xdr:graphicFrame>
      <xdr:nvGraphicFramePr>
        <xdr:cNvPr id="2" name="グラフ 26"/>
        <xdr:cNvGraphicFramePr/>
      </xdr:nvGraphicFramePr>
      <xdr:xfrm>
        <a:off x="7534275" y="3209925"/>
        <a:ext cx="3686175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0.326</cdr:x>
      <cdr:y>0.66125</cdr:y>
    </cdr:from>
    <cdr:to>
      <cdr:x>0.4565</cdr:x>
      <cdr:y>0.7305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1285875" y="1819275"/>
          <a:ext cx="514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平衡線</a:t>
          </a:r>
        </a:p>
      </cdr:txBody>
    </cdr:sp>
  </cdr:relSizeAnchor>
  <cdr:relSizeAnchor xmlns:cdr="http://schemas.openxmlformats.org/drawingml/2006/chartDrawing">
    <cdr:from>
      <cdr:x>0.4455</cdr:x>
      <cdr:y>0.13775</cdr:y>
    </cdr:from>
    <cdr:to>
      <cdr:x>0.61975</cdr:x>
      <cdr:y>0.225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1762125" y="371475"/>
          <a:ext cx="6858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(x, y )</a:t>
          </a:r>
        </a:p>
      </cdr:txBody>
    </cdr:sp>
  </cdr:relSizeAnchor>
  <cdr:relSizeAnchor xmlns:cdr="http://schemas.openxmlformats.org/drawingml/2006/chartDrawing">
    <cdr:from>
      <cdr:x>0.619</cdr:x>
      <cdr:y>0.39625</cdr:y>
    </cdr:from>
    <cdr:to>
      <cdr:x>0.79425</cdr:x>
      <cdr:y>0.4835</cdr:y>
    </cdr:to>
    <cdr:sp>
      <cdr:nvSpPr>
        <cdr:cNvPr id="3" name="Text Box 1027"/>
        <cdr:cNvSpPr txBox="1">
          <a:spLocks noChangeArrowheads="1"/>
        </cdr:cNvSpPr>
      </cdr:nvSpPr>
      <cdr:spPr>
        <a:xfrm>
          <a:off x="2447925" y="1085850"/>
          <a:ext cx="6953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(xi, yi )</a:t>
          </a:r>
        </a:p>
      </cdr:txBody>
    </cdr:sp>
  </cdr:relSizeAnchor>
  <cdr:relSizeAnchor xmlns:cdr="http://schemas.openxmlformats.org/drawingml/2006/chartDrawing">
    <cdr:from>
      <cdr:x>0.4305</cdr:x>
      <cdr:y>0.08275</cdr:y>
    </cdr:from>
    <cdr:to>
      <cdr:x>0.66875</cdr:x>
      <cdr:y>0.17025</cdr:y>
    </cdr:to>
    <cdr:sp>
      <cdr:nvSpPr>
        <cdr:cNvPr id="4" name="Text Box 1028"/>
        <cdr:cNvSpPr txBox="1">
          <a:spLocks noChangeArrowheads="1"/>
        </cdr:cNvSpPr>
      </cdr:nvSpPr>
      <cdr:spPr>
        <a:xfrm>
          <a:off x="1704975" y="219075"/>
          <a:ext cx="9429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本体濃度</a:t>
          </a:r>
        </a:p>
      </cdr:txBody>
    </cdr:sp>
  </cdr:relSizeAnchor>
  <cdr:relSizeAnchor xmlns:cdr="http://schemas.openxmlformats.org/drawingml/2006/chartDrawing">
    <cdr:from>
      <cdr:x>0.6375</cdr:x>
      <cdr:y>0.3385</cdr:y>
    </cdr:from>
    <cdr:to>
      <cdr:x>0.8765</cdr:x>
      <cdr:y>0.4265</cdr:y>
    </cdr:to>
    <cdr:sp>
      <cdr:nvSpPr>
        <cdr:cNvPr id="5" name="Text Box 1029"/>
        <cdr:cNvSpPr txBox="1">
          <a:spLocks noChangeArrowheads="1"/>
        </cdr:cNvSpPr>
      </cdr:nvSpPr>
      <cdr:spPr>
        <a:xfrm>
          <a:off x="2524125" y="923925"/>
          <a:ext cx="9429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界面濃度</a:t>
          </a:r>
        </a:p>
      </cdr:txBody>
    </cdr:sp>
  </cdr:relSizeAnchor>
  <cdr:relSizeAnchor xmlns:cdr="http://schemas.openxmlformats.org/drawingml/2006/chartDrawing">
    <cdr:from>
      <cdr:x>0.50775</cdr:x>
      <cdr:y>0.51675</cdr:y>
    </cdr:from>
    <cdr:to>
      <cdr:x>0.8275</cdr:x>
      <cdr:y>0.62</cdr:y>
    </cdr:to>
    <cdr:sp>
      <cdr:nvSpPr>
        <cdr:cNvPr id="6" name="Text Box 1030"/>
        <cdr:cNvSpPr txBox="1">
          <a:spLocks noChangeArrowheads="1"/>
        </cdr:cNvSpPr>
      </cdr:nvSpPr>
      <cdr:spPr>
        <a:xfrm>
          <a:off x="2009775" y="1419225"/>
          <a:ext cx="12668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傾き　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-(k</a:t>
          </a:r>
          <a:r>
            <a:rPr lang="en-US" cap="none" sz="11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x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/ k</a:t>
          </a:r>
          <a:r>
            <a:rPr lang="en-US" cap="none" sz="11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y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cdr:txBody>
    </cdr:sp>
  </cdr:relSizeAnchor>
  <cdr:relSizeAnchor xmlns:cdr="http://schemas.openxmlformats.org/drawingml/2006/chartDrawing">
    <cdr:from>
      <cdr:x>0.5205</cdr:x>
      <cdr:y>0.29225</cdr:y>
    </cdr:from>
    <cdr:to>
      <cdr:x>0.57225</cdr:x>
      <cdr:y>0.51675</cdr:y>
    </cdr:to>
    <cdr:sp>
      <cdr:nvSpPr>
        <cdr:cNvPr id="7" name="Line 1031"/>
        <cdr:cNvSpPr>
          <a:spLocks/>
        </cdr:cNvSpPr>
      </cdr:nvSpPr>
      <cdr:spPr>
        <a:xfrm>
          <a:off x="2057400" y="800100"/>
          <a:ext cx="209550" cy="6191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0.7445</cdr:x>
      <cdr:y>0.20475</cdr:y>
    </cdr:from>
    <cdr:to>
      <cdr:x>0.9195</cdr:x>
      <cdr:y>0.29225</cdr:y>
    </cdr:to>
    <cdr:sp>
      <cdr:nvSpPr>
        <cdr:cNvPr id="8" name="Text Box 1032"/>
        <cdr:cNvSpPr txBox="1">
          <a:spLocks noChangeArrowheads="1"/>
        </cdr:cNvSpPr>
      </cdr:nvSpPr>
      <cdr:spPr>
        <a:xfrm>
          <a:off x="2943225" y="561975"/>
          <a:ext cx="6953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(x*, y )</a:t>
          </a:r>
        </a:p>
      </cdr:txBody>
    </cdr:sp>
  </cdr:relSizeAnchor>
  <cdr:relSizeAnchor xmlns:cdr="http://schemas.openxmlformats.org/drawingml/2006/chartDrawing">
    <cdr:from>
      <cdr:x>0.268</cdr:x>
      <cdr:y>0.51675</cdr:y>
    </cdr:from>
    <cdr:to>
      <cdr:x>0.44325</cdr:x>
      <cdr:y>0.604</cdr:y>
    </cdr:to>
    <cdr:sp>
      <cdr:nvSpPr>
        <cdr:cNvPr id="9" name="Text Box 1033"/>
        <cdr:cNvSpPr txBox="1">
          <a:spLocks noChangeArrowheads="1"/>
        </cdr:cNvSpPr>
      </cdr:nvSpPr>
      <cdr:spPr>
        <a:xfrm>
          <a:off x="1057275" y="1419225"/>
          <a:ext cx="6953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(x, y* )</a:t>
          </a:r>
        </a:p>
      </cdr:txBody>
    </cdr:sp>
  </cdr:relSizeAnchor>
  <cdr:relSizeAnchor xmlns:cdr="http://schemas.openxmlformats.org/drawingml/2006/chartDrawing">
    <cdr:from>
      <cdr:x>0.688</cdr:x>
      <cdr:y>0.6625</cdr:y>
    </cdr:from>
    <cdr:to>
      <cdr:x>0.907</cdr:x>
      <cdr:y>0.7565</cdr:y>
    </cdr:to>
    <cdr:sp>
      <cdr:nvSpPr>
        <cdr:cNvPr id="10" name="Text Box 1034"/>
        <cdr:cNvSpPr txBox="1">
          <a:spLocks noChangeArrowheads="1"/>
        </cdr:cNvSpPr>
      </cdr:nvSpPr>
      <cdr:spPr>
        <a:xfrm>
          <a:off x="2724150" y="1819275"/>
          <a:ext cx="8667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</a:t>
          </a:r>
          <a:r>
            <a:rPr lang="en-US" cap="none" sz="11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/Water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0.34025</cdr:x>
      <cdr:y>0.10525</cdr:y>
    </cdr:from>
    <cdr:to>
      <cdr:x>0.51475</cdr:x>
      <cdr:y>0.1925</cdr:y>
    </cdr:to>
    <cdr:sp>
      <cdr:nvSpPr>
        <cdr:cNvPr id="1" name="Text Box 1"/>
        <cdr:cNvSpPr txBox="1">
          <a:spLocks noChangeArrowheads="1"/>
        </cdr:cNvSpPr>
      </cdr:nvSpPr>
      <cdr:spPr>
        <a:xfrm>
          <a:off x="1343025" y="257175"/>
          <a:ext cx="6953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)</a:t>
          </a:r>
        </a:p>
      </cdr:txBody>
    </cdr:sp>
  </cdr:relSizeAnchor>
  <cdr:relSizeAnchor xmlns:cdr="http://schemas.openxmlformats.org/drawingml/2006/chartDrawing">
    <cdr:from>
      <cdr:x>0.67675</cdr:x>
      <cdr:y>0.4145</cdr:y>
    </cdr:from>
    <cdr:to>
      <cdr:x>0.851</cdr:x>
      <cdr:y>0.5015</cdr:y>
    </cdr:to>
    <cdr:sp>
      <cdr:nvSpPr>
        <cdr:cNvPr id="2" name="Text Box 2"/>
        <cdr:cNvSpPr txBox="1">
          <a:spLocks noChangeArrowheads="1"/>
        </cdr:cNvSpPr>
      </cdr:nvSpPr>
      <cdr:spPr>
        <a:xfrm>
          <a:off x="2686050" y="1038225"/>
          <a:ext cx="6953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</a:t>
          </a:r>
          <a:r>
            <a:rPr lang="en-US" cap="none" sz="1200" b="0" i="1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i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</a:t>
          </a:r>
          <a:r>
            <a:rPr lang="en-US" cap="none" sz="1200" b="0" i="1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i</a:t>
          </a:r>
          <a:r>
            <a:rPr lang="en-US" cap="none" sz="12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3</xdr:row>
      <xdr:rowOff>85725</xdr:rowOff>
    </xdr:from>
    <xdr:to>
      <xdr:col>12</xdr:col>
      <xdr:colOff>390525</xdr:colOff>
      <xdr:row>21</xdr:row>
      <xdr:rowOff>133350</xdr:rowOff>
    </xdr:to>
    <xdr:graphicFrame>
      <xdr:nvGraphicFramePr>
        <xdr:cNvPr id="1" name="グラフ 2049"/>
        <xdr:cNvGraphicFramePr/>
      </xdr:nvGraphicFramePr>
      <xdr:xfrm>
        <a:off x="4657725" y="600075"/>
        <a:ext cx="39624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381000</xdr:colOff>
      <xdr:row>25</xdr:row>
      <xdr:rowOff>0</xdr:rowOff>
    </xdr:from>
    <xdr:to>
      <xdr:col>12</xdr:col>
      <xdr:colOff>238125</xdr:colOff>
      <xdr:row>43</xdr:row>
      <xdr:rowOff>47625</xdr:rowOff>
    </xdr:to>
    <xdr:graphicFrame>
      <xdr:nvGraphicFramePr>
        <xdr:cNvPr id="2" name="グラフ 2050"/>
        <xdr:cNvGraphicFramePr/>
      </xdr:nvGraphicFramePr>
      <xdr:xfrm>
        <a:off x="4495800" y="3905250"/>
        <a:ext cx="3971925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anda.ecs.cst.nihon-u.ac.jp/~hiroshi/index-j.html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173"/>
  <sheetViews>
    <sheetView tabSelected="1" zoomScalePageLayoutView="0" workbookViewId="0" topLeftCell="A1">
      <selection activeCell="A4" sqref="A4"/>
    </sheetView>
  </sheetViews>
  <sheetFormatPr defaultColWidth="12" defaultRowHeight="10.5"/>
  <cols>
    <col min="1" max="1" width="15.16015625" style="3" customWidth="1"/>
    <col min="2" max="2" width="12.16015625" style="1" customWidth="1"/>
    <col min="3" max="3" width="12" style="1" customWidth="1"/>
    <col min="4" max="4" width="8" style="1" customWidth="1"/>
    <col min="5" max="5" width="11.33203125" style="1" customWidth="1"/>
    <col min="6" max="6" width="8.16015625" style="1" customWidth="1"/>
    <col min="7" max="10" width="12" style="1" customWidth="1"/>
    <col min="11" max="11" width="14.66015625" style="1" customWidth="1"/>
    <col min="12" max="16384" width="12" style="1" customWidth="1"/>
  </cols>
  <sheetData>
    <row r="1" spans="1:9" ht="12.75" thickBot="1">
      <c r="A1" s="3" t="s">
        <v>1</v>
      </c>
      <c r="B1" s="8">
        <v>2</v>
      </c>
      <c r="F1" s="1" t="s">
        <v>2</v>
      </c>
      <c r="I1" s="1" t="s">
        <v>30</v>
      </c>
    </row>
    <row r="2" spans="1:9" ht="12">
      <c r="A2" s="3" t="s">
        <v>18</v>
      </c>
      <c r="B2" s="1" t="s">
        <v>19</v>
      </c>
      <c r="C2" s="1" t="s">
        <v>20</v>
      </c>
      <c r="F2" s="10" t="s">
        <v>8</v>
      </c>
      <c r="G2" s="12">
        <v>0.78</v>
      </c>
      <c r="I2" s="24" t="s">
        <v>31</v>
      </c>
    </row>
    <row r="3" spans="1:8" ht="12">
      <c r="A3" s="3">
        <v>2.599999999999967</v>
      </c>
      <c r="B3" s="1">
        <v>0.0025195764891747085</v>
      </c>
      <c r="C3" s="1">
        <v>0.00016498332649663797</v>
      </c>
      <c r="F3" s="10" t="s">
        <v>25</v>
      </c>
      <c r="G3" s="12">
        <v>200</v>
      </c>
      <c r="H3" s="1" t="s">
        <v>33</v>
      </c>
    </row>
    <row r="4" spans="2:8" ht="12.75" thickBot="1">
      <c r="B4" s="14" t="s">
        <v>21</v>
      </c>
      <c r="C4" s="14" t="s">
        <v>22</v>
      </c>
      <c r="D4" s="14"/>
      <c r="E4" s="14"/>
      <c r="F4" s="10" t="s">
        <v>24</v>
      </c>
      <c r="G4" s="12">
        <v>2840</v>
      </c>
      <c r="H4" s="1" t="s">
        <v>33</v>
      </c>
    </row>
    <row r="5" spans="1:7" ht="12.75" thickBot="1">
      <c r="A5" s="3" t="s">
        <v>3</v>
      </c>
      <c r="B5" s="11">
        <f>-(G3/G6)*(B3-G2*(G5*C3-B3)/(G5-G2))</f>
        <v>-0.00453279450227024</v>
      </c>
      <c r="C5" s="13">
        <f>-(G4/G13)*((G5*C3-B3)/(G5-G2)-C3)</f>
        <v>-0.0030585657910055597</v>
      </c>
      <c r="D5" s="16"/>
      <c r="E5" s="16"/>
      <c r="F5" s="10" t="s">
        <v>23</v>
      </c>
      <c r="G5" s="1">
        <f>-G4/G3</f>
        <v>-14.2</v>
      </c>
    </row>
    <row r="6" spans="6:8" ht="12.75" thickBot="1">
      <c r="F6" s="10" t="s">
        <v>9</v>
      </c>
      <c r="G6" s="1">
        <v>100</v>
      </c>
      <c r="H6" s="1" t="s">
        <v>32</v>
      </c>
    </row>
    <row r="7" spans="1:7" ht="12">
      <c r="A7" s="3" t="s">
        <v>28</v>
      </c>
      <c r="B7" s="5">
        <v>0</v>
      </c>
      <c r="F7" s="10" t="s">
        <v>10</v>
      </c>
      <c r="G7" s="12">
        <v>0.05</v>
      </c>
    </row>
    <row r="8" spans="1:7" ht="12">
      <c r="A8" s="4" t="s">
        <v>0</v>
      </c>
      <c r="B8" s="6">
        <v>2.6</v>
      </c>
      <c r="F8" s="10" t="s">
        <v>14</v>
      </c>
      <c r="G8" s="1">
        <f>G7/G2</f>
        <v>0.06410256410256411</v>
      </c>
    </row>
    <row r="9" spans="1:12" ht="12.75" thickBot="1">
      <c r="A9" s="3" t="s">
        <v>29</v>
      </c>
      <c r="B9" s="7">
        <v>0.1</v>
      </c>
      <c r="F9" s="10" t="s">
        <v>11</v>
      </c>
      <c r="G9" s="1">
        <v>0.0025</v>
      </c>
      <c r="L9" s="26"/>
    </row>
    <row r="10" spans="1:7" ht="12">
      <c r="A10" s="3" t="s">
        <v>4</v>
      </c>
      <c r="F10" s="10" t="s">
        <v>12</v>
      </c>
      <c r="G10" s="1">
        <v>0</v>
      </c>
    </row>
    <row r="11" spans="1:8" ht="12.75" thickBot="1">
      <c r="A11" s="3" t="s">
        <v>5</v>
      </c>
      <c r="B11" s="16" t="s">
        <v>6</v>
      </c>
      <c r="C11" s="16" t="s">
        <v>7</v>
      </c>
      <c r="D11" s="16" t="s">
        <v>26</v>
      </c>
      <c r="E11" s="16" t="s">
        <v>27</v>
      </c>
      <c r="F11" s="10" t="s">
        <v>13</v>
      </c>
      <c r="G11" s="1">
        <f>G6*(G7-G9)/(G8-G10)</f>
        <v>74.1</v>
      </c>
      <c r="H11" s="1" t="s">
        <v>32</v>
      </c>
    </row>
    <row r="12" spans="1:12" ht="12.75" thickBot="1">
      <c r="A12" s="12">
        <v>0</v>
      </c>
      <c r="B12" s="19">
        <f>G7</f>
        <v>0.05</v>
      </c>
      <c r="C12" s="28">
        <f>G14</f>
        <v>0.032051282051282055</v>
      </c>
      <c r="D12" s="10">
        <f>$G$2*($G$5*C12-B12)/($G$5-$G$2)</f>
        <v>0.026301735647530047</v>
      </c>
      <c r="E12" s="27">
        <f>($G$5*C12-B12)/($G$5-$G$2)</f>
        <v>0.033720173907089805</v>
      </c>
      <c r="F12" s="10" t="s">
        <v>15</v>
      </c>
      <c r="G12" s="1">
        <v>2</v>
      </c>
      <c r="J12" s="25"/>
      <c r="L12" s="26"/>
    </row>
    <row r="13" spans="1:10" ht="12">
      <c r="A13" s="12">
        <v>0.1</v>
      </c>
      <c r="B13" s="20">
        <v>0.04546802517503751</v>
      </c>
      <c r="C13" s="29">
        <v>0.02900774213620196</v>
      </c>
      <c r="D13" s="10">
        <f aca="true" t="shared" si="0" ref="D13:D30">$G$2*($G$5*C13-B13)/($G$5-$G$2)</f>
        <v>0.02381540797977985</v>
      </c>
      <c r="E13" s="27">
        <f aca="true" t="shared" si="1" ref="E13:E30">($G$5*C13-B13)/($G$5-$G$2)</f>
        <v>0.03053257433305109</v>
      </c>
      <c r="F13" s="10" t="s">
        <v>16</v>
      </c>
      <c r="G13" s="1">
        <f>G12*G11</f>
        <v>148.2</v>
      </c>
      <c r="H13" s="1" t="s">
        <v>32</v>
      </c>
      <c r="J13" s="20"/>
    </row>
    <row r="14" spans="1:11" ht="12">
      <c r="A14" s="12">
        <v>0.2</v>
      </c>
      <c r="B14" s="20">
        <v>0.04132725289889272</v>
      </c>
      <c r="C14" s="29">
        <v>0.026226922253380122</v>
      </c>
      <c r="D14" s="10">
        <f t="shared" si="0"/>
        <v>0.021543701477942226</v>
      </c>
      <c r="E14" s="27">
        <f t="shared" si="1"/>
        <v>0.027620130099925932</v>
      </c>
      <c r="F14" s="17" t="s">
        <v>17</v>
      </c>
      <c r="G14" s="1">
        <f>(G6/G13)*(G7-G9)+G10</f>
        <v>0.032051282051282055</v>
      </c>
      <c r="J14" s="20"/>
      <c r="K14" s="22"/>
    </row>
    <row r="15" spans="1:11" ht="12">
      <c r="A15" s="12">
        <v>0.3</v>
      </c>
      <c r="B15" s="20">
        <v>0.03754391435331043</v>
      </c>
      <c r="C15" s="29">
        <v>0.02368614426575392</v>
      </c>
      <c r="D15" s="10">
        <f t="shared" si="0"/>
        <v>0.019468089925438758</v>
      </c>
      <c r="E15" s="27">
        <f t="shared" si="1"/>
        <v>0.02495908964799841</v>
      </c>
      <c r="F15" s="17"/>
      <c r="J15" s="20"/>
      <c r="K15" s="23"/>
    </row>
    <row r="16" spans="1:11" ht="12">
      <c r="A16" s="12">
        <v>0.4</v>
      </c>
      <c r="B16" s="20">
        <v>0.03408715566292058</v>
      </c>
      <c r="C16" s="29">
        <v>0.021364687625471602</v>
      </c>
      <c r="D16" s="10">
        <f t="shared" si="0"/>
        <v>0.017571646298851905</v>
      </c>
      <c r="E16" s="27">
        <f t="shared" si="1"/>
        <v>0.02252775166519475</v>
      </c>
      <c r="F16" s="17"/>
      <c r="J16" s="20"/>
      <c r="K16" s="23"/>
    </row>
    <row r="17" spans="1:11" ht="12">
      <c r="A17" s="12">
        <v>0.5</v>
      </c>
      <c r="B17" s="20">
        <v>0.030928786275772172</v>
      </c>
      <c r="C17" s="29">
        <v>0.019243620393719536</v>
      </c>
      <c r="D17" s="10">
        <f t="shared" si="0"/>
        <v>0.015838904724695586</v>
      </c>
      <c r="E17" s="27">
        <f t="shared" si="1"/>
        <v>0.020306288108584085</v>
      </c>
      <c r="F17" s="17"/>
      <c r="J17" s="20"/>
      <c r="K17" s="23"/>
    </row>
    <row r="18" spans="1:11" ht="12">
      <c r="A18" s="12">
        <v>0.6</v>
      </c>
      <c r="B18" s="20">
        <v>0.0280430490637971</v>
      </c>
      <c r="C18" s="29">
        <v>0.01730564484701054</v>
      </c>
      <c r="D18" s="10">
        <f t="shared" si="0"/>
        <v>0.014255734352152903</v>
      </c>
      <c r="E18" s="27">
        <f t="shared" si="1"/>
        <v>0.01827658250276013</v>
      </c>
      <c r="F18" s="17"/>
      <c r="J18" s="20"/>
      <c r="K18" s="23"/>
    </row>
    <row r="19" spans="1:11" ht="12">
      <c r="A19" s="12">
        <v>0.7000000000000005</v>
      </c>
      <c r="B19" s="20">
        <v>0.025406410268327927</v>
      </c>
      <c r="C19" s="29">
        <v>0.015534956410821896</v>
      </c>
      <c r="D19" s="10">
        <f t="shared" si="0"/>
        <v>0.012809224113188192</v>
      </c>
      <c r="E19" s="27">
        <f t="shared" si="1"/>
        <v>0.016422082196395116</v>
      </c>
      <c r="F19" s="2"/>
      <c r="J19" s="20"/>
      <c r="K19" s="23"/>
    </row>
    <row r="20" spans="1:11" ht="12">
      <c r="A20" s="12">
        <v>0.8000000000000006</v>
      </c>
      <c r="B20" s="20">
        <v>0.022997367577633616</v>
      </c>
      <c r="C20" s="29">
        <v>0.013917114770159039</v>
      </c>
      <c r="D20" s="10">
        <f t="shared" si="0"/>
        <v>0.011487577430229356</v>
      </c>
      <c r="E20" s="27">
        <f t="shared" si="1"/>
        <v>0.014727663372088917</v>
      </c>
      <c r="F20" s="2"/>
      <c r="J20" s="20"/>
      <c r="K20" s="23"/>
    </row>
    <row r="21" spans="1:11" ht="12">
      <c r="A21" s="12">
        <v>0.9000000000000007</v>
      </c>
      <c r="B21" s="20">
        <v>0.02079627477130745</v>
      </c>
      <c r="C21" s="29">
        <v>0.012438926105925938</v>
      </c>
      <c r="D21" s="10">
        <f t="shared" si="0"/>
        <v>0.010280016012740688</v>
      </c>
      <c r="E21" s="27">
        <f t="shared" si="1"/>
        <v>0.013179507708641906</v>
      </c>
      <c r="F21" s="2"/>
      <c r="J21" s="20"/>
      <c r="K21" s="23"/>
    </row>
    <row r="22" spans="1:11" ht="12">
      <c r="A22" s="12">
        <v>1</v>
      </c>
      <c r="B22" s="20">
        <v>0.018785181501447427</v>
      </c>
      <c r="C22" s="29">
        <v>0.011088335496716503</v>
      </c>
      <c r="D22" s="10">
        <f t="shared" si="0"/>
        <v>0.009176691958128235</v>
      </c>
      <c r="E22" s="27">
        <f t="shared" si="1"/>
        <v>0.011764989689907995</v>
      </c>
      <c r="F22" s="2"/>
      <c r="J22" s="20"/>
      <c r="K22" s="23"/>
    </row>
    <row r="23" spans="1:11" ht="12">
      <c r="A23" s="12">
        <v>1.1</v>
      </c>
      <c r="B23" s="20">
        <v>0.016947686904012937</v>
      </c>
      <c r="C23" s="29">
        <v>0.009854328608542278</v>
      </c>
      <c r="D23" s="10">
        <f t="shared" si="0"/>
        <v>0.008168607440143149</v>
      </c>
      <c r="E23" s="27">
        <f t="shared" si="1"/>
        <v>0.010472573641209165</v>
      </c>
      <c r="F23" s="2"/>
      <c r="J23" s="20"/>
      <c r="K23" s="23"/>
    </row>
    <row r="24" spans="1:11" ht="12">
      <c r="A24" s="12">
        <v>1.2</v>
      </c>
      <c r="B24" s="20">
        <v>0.015268805846529234</v>
      </c>
      <c r="C24" s="29">
        <v>0.008726841870756655</v>
      </c>
      <c r="D24" s="10">
        <f t="shared" si="0"/>
        <v>0.007247541329826003</v>
      </c>
      <c r="E24" s="27">
        <f t="shared" si="1"/>
        <v>0.009291719653623081</v>
      </c>
      <c r="F24" s="2"/>
      <c r="J24" s="20"/>
      <c r="K24" s="23"/>
    </row>
    <row r="25" spans="1:11" ht="12">
      <c r="A25" s="12">
        <v>1.2999999999999943</v>
      </c>
      <c r="B25" s="20">
        <v>0.013734846721363377</v>
      </c>
      <c r="C25" s="29">
        <v>0.007696680405642543</v>
      </c>
      <c r="D25" s="10">
        <f t="shared" si="0"/>
        <v>0.006405982150571445</v>
      </c>
      <c r="E25" s="27">
        <f t="shared" si="1"/>
        <v>0.00821279762893775</v>
      </c>
      <c r="F25" s="2"/>
      <c r="J25" s="20"/>
      <c r="K25" s="23"/>
    </row>
    <row r="26" spans="1:11" ht="12">
      <c r="A26" s="12">
        <v>1.3999999999999921</v>
      </c>
      <c r="B26" s="20">
        <v>0.012333299787951488</v>
      </c>
      <c r="C26" s="29">
        <v>0.00675544304236295</v>
      </c>
      <c r="D26" s="10">
        <f t="shared" si="0"/>
        <v>0.005637066820548344</v>
      </c>
      <c r="E26" s="27">
        <f t="shared" si="1"/>
        <v>0.007227008744292749</v>
      </c>
      <c r="F26" s="2"/>
      <c r="J26" s="20"/>
      <c r="K26" s="23"/>
    </row>
    <row r="27" spans="1:11" ht="12">
      <c r="A27" s="12">
        <v>1.49999999999999</v>
      </c>
      <c r="B27" s="20">
        <v>0.011052735153386088</v>
      </c>
      <c r="C27" s="29">
        <v>0.005895453803748412</v>
      </c>
      <c r="D27" s="10">
        <f t="shared" si="0"/>
        <v>0.004934524682907782</v>
      </c>
      <c r="E27" s="27">
        <f t="shared" si="1"/>
        <v>0.006326313696035617</v>
      </c>
      <c r="F27" s="2"/>
      <c r="G27"/>
      <c r="J27" s="20"/>
      <c r="K27" s="23"/>
    </row>
    <row r="28" spans="1:11" ht="12">
      <c r="A28" s="12">
        <v>1.5999999999999879</v>
      </c>
      <c r="B28" s="20">
        <v>0.009882709559375036</v>
      </c>
      <c r="C28" s="29">
        <v>0.0051096993071824675</v>
      </c>
      <c r="D28" s="10">
        <f t="shared" si="0"/>
        <v>0.004292626367334148</v>
      </c>
      <c r="E28" s="27">
        <f t="shared" si="1"/>
        <v>0.005503367137607882</v>
      </c>
      <c r="F28" s="2"/>
      <c r="J28" s="20"/>
      <c r="K28" s="23"/>
    </row>
    <row r="29" spans="1:11" ht="12">
      <c r="A29" s="12">
        <v>1.6999999999999857</v>
      </c>
      <c r="B29" s="20">
        <v>0.008813681215401199</v>
      </c>
      <c r="C29" s="29">
        <v>0.004391771569076975</v>
      </c>
      <c r="D29" s="10">
        <f t="shared" si="0"/>
        <v>0.003706137065895161</v>
      </c>
      <c r="E29" s="27">
        <f t="shared" si="1"/>
        <v>0.004751457776788668</v>
      </c>
      <c r="F29" s="2"/>
      <c r="J29" s="20"/>
      <c r="K29" s="23"/>
    </row>
    <row r="30" spans="1:11" ht="12">
      <c r="A30" s="12">
        <v>1.7999999999999836</v>
      </c>
      <c r="B30" s="20">
        <v>0.007836931983530415</v>
      </c>
      <c r="C30" s="29">
        <v>0.0037358157464964393</v>
      </c>
      <c r="D30" s="10">
        <f t="shared" si="0"/>
        <v>0.0031702738421460807</v>
      </c>
      <c r="E30" s="27">
        <f t="shared" si="1"/>
        <v>0.0040644536437770265</v>
      </c>
      <c r="F30" s="2"/>
      <c r="J30" s="20"/>
      <c r="K30" s="23"/>
    </row>
    <row r="31" spans="1:11" ht="12">
      <c r="A31" s="12">
        <v>1.8999999999999815</v>
      </c>
      <c r="B31" s="20">
        <v>0.006944496280269481</v>
      </c>
      <c r="C31" s="29">
        <v>0.0031364823897539495</v>
      </c>
      <c r="D31" s="10">
        <f aca="true" t="shared" si="2" ref="D31:D38">$G$2*($G$5*C31-B31)/($G$5-$G$2)</f>
        <v>0.0026806666253354435</v>
      </c>
      <c r="E31" s="27">
        <f aca="true" t="shared" si="3" ref="E31:E38">($G$5*C31-B31)/($G$5-$G$2)</f>
        <v>0.003436752083763389</v>
      </c>
      <c r="F31" s="2"/>
      <c r="J31" s="20"/>
      <c r="K31" s="23"/>
    </row>
    <row r="32" spans="1:11" ht="12">
      <c r="A32" s="12">
        <v>1.9999999999999793</v>
      </c>
      <c r="B32" s="20">
        <v>0.006129096115654659</v>
      </c>
      <c r="C32" s="29">
        <v>0.0025888838165891857</v>
      </c>
      <c r="D32" s="10">
        <f t="shared" si="2"/>
        <v>0.0022333225716123137</v>
      </c>
      <c r="E32" s="27">
        <f t="shared" si="3"/>
        <v>0.002863234066169633</v>
      </c>
      <c r="F32" s="2"/>
      <c r="J32" s="20"/>
      <c r="K32" s="23"/>
    </row>
    <row r="33" spans="1:11" ht="12">
      <c r="A33" s="12">
        <v>2.0999999999999774</v>
      </c>
      <c r="B33" s="20">
        <v>0.005384081739801658</v>
      </c>
      <c r="C33" s="29">
        <v>0.002088554252151269</v>
      </c>
      <c r="D33" s="10">
        <f t="shared" si="2"/>
        <v>0.0018245935015936416</v>
      </c>
      <c r="E33" s="27">
        <f t="shared" si="3"/>
        <v>0.0023392224379405664</v>
      </c>
      <c r="F33" s="2"/>
      <c r="J33" s="20"/>
      <c r="K33" s="23"/>
    </row>
    <row r="34" spans="1:11" ht="12">
      <c r="A34" s="12">
        <v>2.1999999999999753</v>
      </c>
      <c r="B34" s="20">
        <v>0.004703377412877923</v>
      </c>
      <c r="C34" s="29">
        <v>0.0016314134097201185</v>
      </c>
      <c r="D34" s="10">
        <f t="shared" si="2"/>
        <v>0.001451146148738639</v>
      </c>
      <c r="E34" s="27">
        <f t="shared" si="3"/>
        <v>0.0018604437804341525</v>
      </c>
      <c r="J34" s="20"/>
      <c r="K34" s="23"/>
    </row>
    <row r="35" spans="1:5" ht="12">
      <c r="A35" s="12">
        <v>2.299999999999973</v>
      </c>
      <c r="B35" s="20">
        <v>0.004081431856240608</v>
      </c>
      <c r="C35" s="29">
        <v>0.0012137332151598932</v>
      </c>
      <c r="D35" s="10">
        <f t="shared" si="2"/>
        <v>0.0011099349758997765</v>
      </c>
      <c r="E35" s="27">
        <f t="shared" si="3"/>
        <v>0.0014229935588458672</v>
      </c>
    </row>
    <row r="36" spans="1:5" ht="12">
      <c r="A36" s="12">
        <v>2.399999999999971</v>
      </c>
      <c r="B36" s="20">
        <v>0.003513172980659466</v>
      </c>
      <c r="C36" s="29">
        <v>0.0008321074037358304</v>
      </c>
      <c r="D36" s="10">
        <f t="shared" si="2"/>
        <v>0.0007981773383639814</v>
      </c>
      <c r="E36" s="27">
        <f t="shared" si="3"/>
        <v>0.0010233042799538223</v>
      </c>
    </row>
    <row r="37" spans="1:5" ht="12">
      <c r="A37" s="12">
        <v>2.499999999999969</v>
      </c>
      <c r="B37" s="20">
        <v>0.002993966522424326</v>
      </c>
      <c r="C37" s="29">
        <v>0.00048342374135050526</v>
      </c>
      <c r="D37" s="10">
        <f t="shared" si="2"/>
        <v>0.000513330790833723</v>
      </c>
      <c r="E37" s="27">
        <f t="shared" si="3"/>
        <v>0.0006581163985047731</v>
      </c>
    </row>
    <row r="38" spans="1:5" ht="12">
      <c r="A38" s="12">
        <v>2.599999999999967</v>
      </c>
      <c r="B38" s="20">
        <v>0.002519578250006422</v>
      </c>
      <c r="C38" s="29">
        <v>0.00016483864365819206</v>
      </c>
      <c r="D38" s="10">
        <f t="shared" si="2"/>
        <v>0.0002530723532819189</v>
      </c>
      <c r="E38" s="27">
        <f t="shared" si="3"/>
        <v>0.00032445173497681906</v>
      </c>
    </row>
    <row r="39" spans="1:5" ht="12">
      <c r="A39" s="12"/>
      <c r="B39" s="20"/>
      <c r="C39" s="21"/>
      <c r="D39" s="10"/>
      <c r="E39" s="22"/>
    </row>
    <row r="40" spans="1:5" ht="12">
      <c r="A40" s="12"/>
      <c r="B40" s="20"/>
      <c r="C40" s="21"/>
      <c r="D40" s="10"/>
      <c r="E40" s="22"/>
    </row>
    <row r="41" spans="1:5" ht="12">
      <c r="A41" s="12"/>
      <c r="B41" s="20"/>
      <c r="C41" s="21"/>
      <c r="D41" s="10"/>
      <c r="E41" s="22"/>
    </row>
    <row r="42" spans="1:5" ht="12">
      <c r="A42" s="12"/>
      <c r="B42" s="20"/>
      <c r="C42" s="21"/>
      <c r="D42" s="10"/>
      <c r="E42" s="22"/>
    </row>
    <row r="43" spans="1:5" ht="12">
      <c r="A43" s="12"/>
      <c r="B43" s="20"/>
      <c r="C43" s="21"/>
      <c r="D43" s="10"/>
      <c r="E43" s="22"/>
    </row>
    <row r="44" spans="1:5" ht="12">
      <c r="A44" s="12"/>
      <c r="B44" s="20"/>
      <c r="C44" s="21"/>
      <c r="D44" s="10"/>
      <c r="E44" s="22"/>
    </row>
    <row r="45" spans="1:5" ht="12">
      <c r="A45" s="12"/>
      <c r="B45" s="20"/>
      <c r="C45" s="21"/>
      <c r="D45" s="10"/>
      <c r="E45" s="22"/>
    </row>
    <row r="46" spans="1:5" ht="12">
      <c r="A46" s="12"/>
      <c r="B46" s="20"/>
      <c r="C46" s="21"/>
      <c r="D46" s="10"/>
      <c r="E46" s="22"/>
    </row>
    <row r="47" spans="1:5" ht="12">
      <c r="A47" s="12"/>
      <c r="B47" s="20"/>
      <c r="C47" s="21"/>
      <c r="D47" s="10"/>
      <c r="E47" s="22"/>
    </row>
    <row r="48" spans="1:5" ht="12">
      <c r="A48" s="12"/>
      <c r="B48" s="20"/>
      <c r="C48" s="21"/>
      <c r="D48" s="10"/>
      <c r="E48" s="22"/>
    </row>
    <row r="49" spans="1:5" ht="12">
      <c r="A49" s="12"/>
      <c r="B49" s="20"/>
      <c r="C49" s="21"/>
      <c r="D49" s="10"/>
      <c r="E49" s="22"/>
    </row>
    <row r="50" spans="1:5" ht="12">
      <c r="A50" s="12"/>
      <c r="B50" s="20"/>
      <c r="C50" s="21"/>
      <c r="D50" s="10"/>
      <c r="E50" s="22"/>
    </row>
    <row r="51" spans="1:5" ht="12">
      <c r="A51" s="12"/>
      <c r="B51" s="20"/>
      <c r="C51" s="21"/>
      <c r="D51" s="10"/>
      <c r="E51" s="22"/>
    </row>
    <row r="52" spans="1:5" ht="12">
      <c r="A52" s="12"/>
      <c r="B52" s="20"/>
      <c r="C52" s="21"/>
      <c r="D52" s="10"/>
      <c r="E52" s="22"/>
    </row>
    <row r="53" spans="1:5" ht="12">
      <c r="A53" s="12"/>
      <c r="B53" s="20"/>
      <c r="C53" s="21"/>
      <c r="D53" s="10"/>
      <c r="E53" s="22"/>
    </row>
    <row r="54" spans="1:5" ht="12">
      <c r="A54" s="12"/>
      <c r="B54" s="20"/>
      <c r="C54" s="21"/>
      <c r="D54" s="10"/>
      <c r="E54" s="22"/>
    </row>
    <row r="55" spans="1:5" ht="12">
      <c r="A55" s="12"/>
      <c r="B55" s="20"/>
      <c r="C55" s="21"/>
      <c r="D55" s="10"/>
      <c r="E55" s="22"/>
    </row>
    <row r="56" spans="1:5" ht="12">
      <c r="A56" s="12"/>
      <c r="B56" s="20"/>
      <c r="C56" s="21"/>
      <c r="D56" s="10"/>
      <c r="E56" s="22"/>
    </row>
    <row r="57" spans="1:5" ht="12">
      <c r="A57" s="12"/>
      <c r="B57" s="20"/>
      <c r="C57" s="21"/>
      <c r="D57" s="10"/>
      <c r="E57" s="22"/>
    </row>
    <row r="58" spans="1:5" ht="12">
      <c r="A58" s="12"/>
      <c r="B58" s="20"/>
      <c r="C58" s="21"/>
      <c r="D58" s="10"/>
      <c r="E58" s="22"/>
    </row>
    <row r="59" spans="1:5" ht="12">
      <c r="A59" s="12"/>
      <c r="B59" s="20"/>
      <c r="C59" s="21"/>
      <c r="D59" s="18"/>
      <c r="E59" s="9"/>
    </row>
    <row r="60" spans="1:5" ht="12">
      <c r="A60" s="12"/>
      <c r="B60" s="20"/>
      <c r="C60" s="21"/>
      <c r="D60" s="18"/>
      <c r="E60" s="9"/>
    </row>
    <row r="61" spans="1:5" ht="12">
      <c r="A61" s="12"/>
      <c r="B61" s="20"/>
      <c r="C61" s="21"/>
      <c r="D61" s="18"/>
      <c r="E61" s="9"/>
    </row>
    <row r="62" spans="1:5" ht="12">
      <c r="A62" s="12"/>
      <c r="B62" s="20"/>
      <c r="C62" s="21"/>
      <c r="D62" s="18"/>
      <c r="E62" s="9"/>
    </row>
    <row r="63" spans="1:4" ht="12">
      <c r="A63" s="12"/>
      <c r="B63" s="20"/>
      <c r="C63" s="21"/>
      <c r="D63" s="18"/>
    </row>
    <row r="64" spans="1:4" ht="12">
      <c r="A64" s="12"/>
      <c r="B64" s="20"/>
      <c r="C64" s="18"/>
      <c r="D64" s="18"/>
    </row>
    <row r="65" spans="1:4" ht="12">
      <c r="A65" s="12"/>
      <c r="B65" s="20"/>
      <c r="C65" s="18"/>
      <c r="D65" s="18"/>
    </row>
    <row r="66" spans="1:4" ht="12">
      <c r="A66" s="12"/>
      <c r="B66" s="20"/>
      <c r="C66" s="18"/>
      <c r="D66" s="18"/>
    </row>
    <row r="67" spans="1:4" ht="12">
      <c r="A67" s="12"/>
      <c r="B67" s="20"/>
      <c r="C67" s="18"/>
      <c r="D67" s="18"/>
    </row>
    <row r="68" spans="1:4" ht="12">
      <c r="A68" s="12"/>
      <c r="B68" s="20"/>
      <c r="C68" s="18"/>
      <c r="D68" s="18"/>
    </row>
    <row r="69" spans="1:4" ht="12">
      <c r="A69" s="12"/>
      <c r="B69" s="18"/>
      <c r="C69" s="18"/>
      <c r="D69" s="18"/>
    </row>
    <row r="70" spans="1:4" ht="12">
      <c r="A70" s="12"/>
      <c r="B70" s="18"/>
      <c r="C70" s="18"/>
      <c r="D70" s="18"/>
    </row>
    <row r="71" spans="1:4" ht="12">
      <c r="A71" s="12"/>
      <c r="B71" s="18"/>
      <c r="C71" s="18"/>
      <c r="D71" s="18"/>
    </row>
    <row r="72" spans="1:4" ht="12">
      <c r="A72" s="12"/>
      <c r="B72" s="18"/>
      <c r="C72" s="18"/>
      <c r="D72" s="18"/>
    </row>
    <row r="73" spans="1:4" ht="12">
      <c r="A73" s="12"/>
      <c r="B73" s="18"/>
      <c r="C73" s="18"/>
      <c r="D73" s="18"/>
    </row>
    <row r="74" spans="1:4" ht="12">
      <c r="A74" s="12"/>
      <c r="B74" s="18"/>
      <c r="C74" s="18"/>
      <c r="D74" s="18"/>
    </row>
    <row r="75" spans="1:4" ht="12">
      <c r="A75" s="12"/>
      <c r="B75" s="18"/>
      <c r="C75" s="18"/>
      <c r="D75" s="18"/>
    </row>
    <row r="76" spans="1:4" ht="12">
      <c r="A76" s="12"/>
      <c r="B76" s="18"/>
      <c r="C76" s="18"/>
      <c r="D76" s="18"/>
    </row>
    <row r="77" spans="1:4" ht="12">
      <c r="A77" s="12"/>
      <c r="B77" s="18"/>
      <c r="C77" s="18"/>
      <c r="D77" s="18"/>
    </row>
    <row r="78" spans="1:4" ht="12">
      <c r="A78" s="12"/>
      <c r="B78" s="18"/>
      <c r="C78" s="18"/>
      <c r="D78" s="18"/>
    </row>
    <row r="79" spans="1:4" ht="12">
      <c r="A79" s="12"/>
      <c r="B79" s="18"/>
      <c r="C79" s="18"/>
      <c r="D79" s="18"/>
    </row>
    <row r="80" spans="1:4" ht="12">
      <c r="A80" s="12"/>
      <c r="B80" s="18"/>
      <c r="C80" s="18"/>
      <c r="D80" s="18"/>
    </row>
    <row r="81" spans="1:4" ht="12">
      <c r="A81" s="12"/>
      <c r="B81" s="18"/>
      <c r="C81" s="18"/>
      <c r="D81" s="18"/>
    </row>
    <row r="82" spans="1:4" ht="12">
      <c r="A82" s="12"/>
      <c r="B82" s="18"/>
      <c r="C82" s="18"/>
      <c r="D82" s="18"/>
    </row>
    <row r="83" spans="1:4" ht="12">
      <c r="A83" s="12"/>
      <c r="B83" s="18"/>
      <c r="C83" s="18"/>
      <c r="D83" s="18"/>
    </row>
    <row r="84" spans="1:4" ht="12">
      <c r="A84" s="12"/>
      <c r="B84" s="18"/>
      <c r="C84" s="18"/>
      <c r="D84" s="18"/>
    </row>
    <row r="85" spans="1:4" ht="12">
      <c r="A85" s="12"/>
      <c r="B85" s="18"/>
      <c r="C85" s="18"/>
      <c r="D85" s="18"/>
    </row>
    <row r="86" spans="1:4" ht="12">
      <c r="A86" s="12"/>
      <c r="B86" s="18"/>
      <c r="C86" s="18"/>
      <c r="D86" s="18"/>
    </row>
    <row r="87" spans="1:4" ht="12">
      <c r="A87" s="12"/>
      <c r="B87" s="18"/>
      <c r="C87" s="18"/>
      <c r="D87" s="18"/>
    </row>
    <row r="88" spans="1:4" ht="12">
      <c r="A88" s="12"/>
      <c r="B88" s="18"/>
      <c r="C88" s="18"/>
      <c r="D88" s="18"/>
    </row>
    <row r="89" spans="1:4" ht="12">
      <c r="A89" s="12"/>
      <c r="B89" s="18"/>
      <c r="C89" s="18"/>
      <c r="D89" s="18"/>
    </row>
    <row r="90" spans="1:4" ht="12">
      <c r="A90" s="12"/>
      <c r="B90" s="18"/>
      <c r="C90" s="18"/>
      <c r="D90" s="18"/>
    </row>
    <row r="91" spans="1:4" ht="12">
      <c r="A91" s="12"/>
      <c r="B91" s="18"/>
      <c r="C91" s="18"/>
      <c r="D91" s="18"/>
    </row>
    <row r="92" spans="1:4" ht="12">
      <c r="A92" s="12"/>
      <c r="B92" s="18"/>
      <c r="C92" s="18"/>
      <c r="D92" s="18"/>
    </row>
    <row r="93" spans="1:4" ht="12">
      <c r="A93" s="12"/>
      <c r="B93" s="18"/>
      <c r="C93" s="18"/>
      <c r="D93" s="18"/>
    </row>
    <row r="94" spans="1:4" ht="12">
      <c r="A94" s="12"/>
      <c r="B94" s="18"/>
      <c r="C94" s="18"/>
      <c r="D94" s="18"/>
    </row>
    <row r="95" spans="1:4" ht="12">
      <c r="A95" s="12"/>
      <c r="B95" s="18"/>
      <c r="C95" s="18"/>
      <c r="D95" s="18"/>
    </row>
    <row r="96" spans="1:4" ht="12">
      <c r="A96" s="12"/>
      <c r="B96" s="18"/>
      <c r="C96" s="18"/>
      <c r="D96" s="18"/>
    </row>
    <row r="97" spans="1:4" ht="12">
      <c r="A97" s="12"/>
      <c r="B97" s="18"/>
      <c r="C97" s="18"/>
      <c r="D97" s="18"/>
    </row>
    <row r="98" spans="1:4" ht="12">
      <c r="A98" s="12"/>
      <c r="B98" s="18"/>
      <c r="C98" s="18"/>
      <c r="D98" s="18"/>
    </row>
    <row r="99" spans="1:4" ht="12">
      <c r="A99" s="12"/>
      <c r="B99" s="18"/>
      <c r="C99" s="18"/>
      <c r="D99" s="18"/>
    </row>
    <row r="100" spans="1:4" ht="12">
      <c r="A100" s="12"/>
      <c r="B100" s="18"/>
      <c r="C100" s="18"/>
      <c r="D100" s="18"/>
    </row>
    <row r="101" spans="1:4" ht="12">
      <c r="A101" s="12"/>
      <c r="B101" s="18"/>
      <c r="C101" s="18"/>
      <c r="D101" s="18"/>
    </row>
    <row r="102" spans="1:4" ht="12">
      <c r="A102" s="12"/>
      <c r="B102" s="18"/>
      <c r="C102" s="18"/>
      <c r="D102" s="18"/>
    </row>
    <row r="103" spans="1:4" ht="12">
      <c r="A103" s="12"/>
      <c r="B103" s="18"/>
      <c r="C103" s="18"/>
      <c r="D103" s="18"/>
    </row>
    <row r="104" spans="2:4" ht="12">
      <c r="B104" s="15"/>
      <c r="C104" s="15"/>
      <c r="D104" s="15"/>
    </row>
    <row r="105" spans="2:4" ht="12">
      <c r="B105" s="15"/>
      <c r="C105" s="15"/>
      <c r="D105" s="15"/>
    </row>
    <row r="106" spans="2:4" ht="12">
      <c r="B106" s="15"/>
      <c r="C106" s="15"/>
      <c r="D106" s="15"/>
    </row>
    <row r="107" spans="2:4" ht="12">
      <c r="B107" s="15"/>
      <c r="C107" s="15"/>
      <c r="D107" s="15"/>
    </row>
    <row r="108" spans="2:4" ht="12">
      <c r="B108" s="15"/>
      <c r="C108" s="15"/>
      <c r="D108" s="15"/>
    </row>
    <row r="109" spans="2:4" ht="12">
      <c r="B109" s="15"/>
      <c r="C109" s="15"/>
      <c r="D109" s="15"/>
    </row>
    <row r="110" spans="2:4" ht="12">
      <c r="B110" s="15"/>
      <c r="C110" s="15"/>
      <c r="D110" s="15"/>
    </row>
    <row r="111" spans="2:4" ht="12">
      <c r="B111" s="15"/>
      <c r="C111" s="15"/>
      <c r="D111" s="15"/>
    </row>
    <row r="112" spans="2:4" ht="12">
      <c r="B112" s="15"/>
      <c r="C112" s="15"/>
      <c r="D112" s="15"/>
    </row>
    <row r="113" spans="2:4" ht="12">
      <c r="B113" s="15"/>
      <c r="C113" s="15"/>
      <c r="D113" s="15"/>
    </row>
    <row r="114" spans="2:4" ht="12">
      <c r="B114" s="15"/>
      <c r="C114" s="15"/>
      <c r="D114" s="15"/>
    </row>
    <row r="115" spans="2:4" ht="12">
      <c r="B115" s="15"/>
      <c r="C115" s="15"/>
      <c r="D115" s="15"/>
    </row>
    <row r="116" spans="2:4" ht="12">
      <c r="B116" s="15"/>
      <c r="C116" s="15"/>
      <c r="D116" s="15"/>
    </row>
    <row r="117" spans="2:4" ht="12">
      <c r="B117" s="15"/>
      <c r="C117" s="15"/>
      <c r="D117" s="15"/>
    </row>
    <row r="118" spans="2:4" ht="12">
      <c r="B118" s="15"/>
      <c r="C118" s="15"/>
      <c r="D118" s="15"/>
    </row>
    <row r="119" spans="2:4" ht="12">
      <c r="B119" s="15"/>
      <c r="C119" s="15"/>
      <c r="D119" s="15"/>
    </row>
    <row r="120" spans="2:4" ht="12">
      <c r="B120" s="15"/>
      <c r="C120" s="15"/>
      <c r="D120" s="15"/>
    </row>
    <row r="121" spans="2:4" ht="12">
      <c r="B121" s="15"/>
      <c r="C121" s="15"/>
      <c r="D121" s="15"/>
    </row>
    <row r="122" spans="2:4" ht="12">
      <c r="B122" s="15"/>
      <c r="C122" s="15"/>
      <c r="D122" s="15"/>
    </row>
    <row r="123" spans="2:4" ht="12">
      <c r="B123" s="15"/>
      <c r="C123" s="15"/>
      <c r="D123" s="15"/>
    </row>
    <row r="124" spans="2:4" ht="12">
      <c r="B124" s="15"/>
      <c r="C124" s="15"/>
      <c r="D124" s="15"/>
    </row>
    <row r="125" spans="2:4" ht="12">
      <c r="B125" s="15"/>
      <c r="C125" s="15"/>
      <c r="D125" s="15"/>
    </row>
    <row r="126" spans="2:4" ht="12">
      <c r="B126" s="15"/>
      <c r="C126" s="15"/>
      <c r="D126" s="15"/>
    </row>
    <row r="127" spans="2:4" ht="12">
      <c r="B127" s="15"/>
      <c r="C127" s="15"/>
      <c r="D127" s="15"/>
    </row>
    <row r="128" spans="2:4" ht="12">
      <c r="B128" s="15"/>
      <c r="C128" s="15"/>
      <c r="D128" s="15"/>
    </row>
    <row r="129" spans="2:4" ht="12">
      <c r="B129" s="15"/>
      <c r="C129" s="15"/>
      <c r="D129" s="15"/>
    </row>
    <row r="130" spans="2:4" ht="12">
      <c r="B130" s="15"/>
      <c r="C130" s="15"/>
      <c r="D130" s="15"/>
    </row>
    <row r="131" spans="2:4" ht="12">
      <c r="B131" s="15"/>
      <c r="C131" s="15"/>
      <c r="D131" s="15"/>
    </row>
    <row r="132" spans="2:4" ht="12">
      <c r="B132" s="15"/>
      <c r="C132" s="15"/>
      <c r="D132" s="15"/>
    </row>
    <row r="133" spans="2:4" ht="12">
      <c r="B133" s="15"/>
      <c r="C133" s="15"/>
      <c r="D133" s="15"/>
    </row>
    <row r="134" spans="2:4" ht="12">
      <c r="B134" s="15"/>
      <c r="C134" s="15"/>
      <c r="D134" s="15"/>
    </row>
    <row r="135" spans="2:4" ht="12">
      <c r="B135" s="15"/>
      <c r="C135" s="15"/>
      <c r="D135" s="15"/>
    </row>
    <row r="136" spans="2:4" ht="12">
      <c r="B136" s="15"/>
      <c r="C136" s="15"/>
      <c r="D136" s="15"/>
    </row>
    <row r="137" spans="2:4" ht="12">
      <c r="B137" s="15"/>
      <c r="C137" s="15"/>
      <c r="D137" s="15"/>
    </row>
    <row r="138" spans="2:4" ht="12">
      <c r="B138" s="15"/>
      <c r="C138" s="15"/>
      <c r="D138" s="15"/>
    </row>
    <row r="139" spans="2:4" ht="12">
      <c r="B139" s="15"/>
      <c r="C139" s="15"/>
      <c r="D139" s="15"/>
    </row>
    <row r="140" spans="2:4" ht="12">
      <c r="B140" s="15"/>
      <c r="C140" s="15"/>
      <c r="D140" s="15"/>
    </row>
    <row r="141" spans="2:4" ht="12">
      <c r="B141" s="15"/>
      <c r="C141" s="15"/>
      <c r="D141" s="15"/>
    </row>
    <row r="142" spans="2:4" ht="12">
      <c r="B142" s="15"/>
      <c r="C142" s="15"/>
      <c r="D142" s="15"/>
    </row>
    <row r="143" spans="2:4" ht="12">
      <c r="B143" s="15"/>
      <c r="C143" s="15"/>
      <c r="D143" s="15"/>
    </row>
    <row r="144" spans="2:4" ht="12">
      <c r="B144" s="15"/>
      <c r="C144" s="15"/>
      <c r="D144" s="15"/>
    </row>
    <row r="145" spans="2:4" ht="12">
      <c r="B145" s="15"/>
      <c r="C145" s="15"/>
      <c r="D145" s="15"/>
    </row>
    <row r="146" spans="2:4" ht="12">
      <c r="B146" s="15"/>
      <c r="C146" s="15"/>
      <c r="D146" s="15"/>
    </row>
    <row r="147" spans="2:4" ht="12">
      <c r="B147" s="15"/>
      <c r="C147" s="15"/>
      <c r="D147" s="15"/>
    </row>
    <row r="148" spans="2:4" ht="12">
      <c r="B148" s="15"/>
      <c r="C148" s="15"/>
      <c r="D148" s="15"/>
    </row>
    <row r="149" spans="2:4" ht="12">
      <c r="B149" s="15"/>
      <c r="C149" s="15"/>
      <c r="D149" s="15"/>
    </row>
    <row r="150" spans="2:4" ht="12">
      <c r="B150" s="15"/>
      <c r="C150" s="15"/>
      <c r="D150" s="15"/>
    </row>
    <row r="151" spans="2:4" ht="12">
      <c r="B151" s="15"/>
      <c r="C151" s="15"/>
      <c r="D151" s="15"/>
    </row>
    <row r="152" spans="2:4" ht="12">
      <c r="B152" s="15"/>
      <c r="C152" s="15"/>
      <c r="D152" s="15"/>
    </row>
    <row r="153" spans="2:4" ht="12">
      <c r="B153" s="15"/>
      <c r="C153" s="15"/>
      <c r="D153" s="15"/>
    </row>
    <row r="154" spans="2:4" ht="12">
      <c r="B154" s="15"/>
      <c r="C154" s="15"/>
      <c r="D154" s="15"/>
    </row>
    <row r="155" spans="2:4" ht="12">
      <c r="B155" s="15"/>
      <c r="C155" s="15"/>
      <c r="D155" s="15"/>
    </row>
    <row r="156" spans="2:4" ht="12">
      <c r="B156" s="15"/>
      <c r="C156" s="15"/>
      <c r="D156" s="15"/>
    </row>
    <row r="157" spans="2:4" ht="12">
      <c r="B157" s="15"/>
      <c r="C157" s="15"/>
      <c r="D157" s="15"/>
    </row>
    <row r="158" spans="2:4" ht="12">
      <c r="B158" s="15"/>
      <c r="C158" s="15"/>
      <c r="D158" s="15"/>
    </row>
    <row r="159" spans="2:4" ht="12">
      <c r="B159" s="15"/>
      <c r="C159" s="15"/>
      <c r="D159" s="15"/>
    </row>
    <row r="160" spans="2:4" ht="12">
      <c r="B160" s="15"/>
      <c r="C160" s="15"/>
      <c r="D160" s="15"/>
    </row>
    <row r="161" spans="2:4" ht="12">
      <c r="B161" s="15"/>
      <c r="C161" s="15"/>
      <c r="D161" s="15"/>
    </row>
    <row r="162" spans="2:4" ht="12">
      <c r="B162" s="15"/>
      <c r="C162" s="15"/>
      <c r="D162" s="15"/>
    </row>
    <row r="163" spans="2:4" ht="12">
      <c r="B163" s="15"/>
      <c r="C163" s="15"/>
      <c r="D163" s="15"/>
    </row>
    <row r="164" spans="2:4" ht="12">
      <c r="B164" s="15"/>
      <c r="C164" s="15"/>
      <c r="D164" s="15"/>
    </row>
    <row r="165" spans="2:4" ht="12">
      <c r="B165" s="15"/>
      <c r="C165" s="15"/>
      <c r="D165" s="15"/>
    </row>
    <row r="166" spans="2:4" ht="12">
      <c r="B166" s="15"/>
      <c r="C166" s="15"/>
      <c r="D166" s="15"/>
    </row>
    <row r="167" spans="2:4" ht="12">
      <c r="B167" s="15"/>
      <c r="C167" s="15"/>
      <c r="D167" s="15"/>
    </row>
    <row r="168" spans="2:4" ht="12">
      <c r="B168" s="15"/>
      <c r="C168" s="15"/>
      <c r="D168" s="15"/>
    </row>
    <row r="169" spans="2:4" ht="12">
      <c r="B169" s="15"/>
      <c r="C169" s="15"/>
      <c r="D169" s="15"/>
    </row>
    <row r="170" spans="2:4" ht="12">
      <c r="B170" s="15"/>
      <c r="C170" s="15"/>
      <c r="D170" s="15"/>
    </row>
    <row r="171" spans="2:4" ht="12">
      <c r="B171" s="15"/>
      <c r="C171" s="15"/>
      <c r="D171" s="15"/>
    </row>
    <row r="172" spans="2:4" ht="12">
      <c r="B172" s="15"/>
      <c r="C172" s="15"/>
      <c r="D172" s="15"/>
    </row>
    <row r="173" spans="2:4" ht="12">
      <c r="B173" s="15"/>
      <c r="C173" s="15"/>
      <c r="D173" s="15"/>
    </row>
  </sheetData>
  <sheetProtection/>
  <hyperlinks>
    <hyperlink ref="I2" r:id="rId1" display="VBAプログラムは吉川浩氏（日大）による"/>
  </hyperlinks>
  <printOptions/>
  <pageMargins left="0.75" right="0.75" top="1" bottom="1" header="0.512" footer="0.512"/>
  <pageSetup horizontalDpi="300" verticalDpi="300" orientation="portrait" paperSize="9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zoomScalePageLayoutView="0" workbookViewId="0" topLeftCell="A1">
      <selection activeCell="A1" sqref="A1"/>
    </sheetView>
  </sheetViews>
  <sheetFormatPr defaultColWidth="9.33203125" defaultRowHeight="10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N14" sqref="N14"/>
    </sheetView>
  </sheetViews>
  <sheetFormatPr defaultColWidth="12" defaultRowHeight="10.5"/>
  <cols>
    <col min="1" max="16384" width="12" style="30" customWidth="1"/>
  </cols>
  <sheetData>
    <row r="1" ht="13.5">
      <c r="A1" s="30" t="s">
        <v>34</v>
      </c>
    </row>
    <row r="2" spans="1:2" ht="13.5">
      <c r="A2" s="31" t="s">
        <v>35</v>
      </c>
      <c r="B2" s="32" t="s">
        <v>36</v>
      </c>
    </row>
    <row r="3" spans="1:2" ht="13.5">
      <c r="A3" s="33">
        <v>0.000141</v>
      </c>
      <c r="B3" s="34">
        <v>0.00224</v>
      </c>
    </row>
    <row r="4" spans="1:2" ht="13.5">
      <c r="A4" s="33">
        <v>0.000281</v>
      </c>
      <c r="B4" s="34">
        <v>0.00618</v>
      </c>
    </row>
    <row r="5" spans="1:2" ht="13.5">
      <c r="A5" s="33">
        <v>0.000422</v>
      </c>
      <c r="B5" s="34">
        <v>0.0107</v>
      </c>
    </row>
    <row r="6" spans="1:2" ht="13.5">
      <c r="A6" s="33">
        <v>0.000562</v>
      </c>
      <c r="B6" s="34">
        <v>0.0155</v>
      </c>
    </row>
    <row r="7" spans="1:2" ht="13.5">
      <c r="A7" s="33">
        <v>0.000843</v>
      </c>
      <c r="B7" s="34">
        <v>0.0259</v>
      </c>
    </row>
    <row r="8" spans="1:2" ht="13.5">
      <c r="A8" s="33">
        <v>0.0014</v>
      </c>
      <c r="B8" s="34">
        <v>0.0474</v>
      </c>
    </row>
    <row r="9" spans="1:2" ht="13.5">
      <c r="A9" s="33">
        <v>0.00196</v>
      </c>
      <c r="B9" s="34">
        <v>0.0684</v>
      </c>
    </row>
    <row r="10" spans="1:2" ht="13.5">
      <c r="A10" s="35">
        <v>0.0028</v>
      </c>
      <c r="B10" s="36">
        <v>0.104</v>
      </c>
    </row>
    <row r="21" spans="1:2" ht="13.5">
      <c r="A21" s="30" t="s">
        <v>37</v>
      </c>
      <c r="B21" s="30" t="s">
        <v>38</v>
      </c>
    </row>
    <row r="22" spans="1:2" ht="13.5">
      <c r="A22" s="30">
        <v>0.001</v>
      </c>
      <c r="B22" s="30">
        <v>0.08</v>
      </c>
    </row>
    <row r="23" spans="1:5" ht="13.5">
      <c r="A23" s="30">
        <v>0.0017</v>
      </c>
      <c r="B23" s="30">
        <v>0.058</v>
      </c>
      <c r="D23" s="30">
        <v>0</v>
      </c>
      <c r="E23" s="30">
        <v>0.09</v>
      </c>
    </row>
    <row r="24" spans="4:5" ht="13.5">
      <c r="D24" s="30">
        <v>0.003</v>
      </c>
      <c r="E24" s="30">
        <v>0</v>
      </c>
    </row>
    <row r="25" spans="1:2" ht="13.5">
      <c r="A25" s="30">
        <v>0.00225</v>
      </c>
      <c r="B25" s="30">
        <v>0.08</v>
      </c>
    </row>
    <row r="26" spans="1:2" ht="13.5">
      <c r="A26" s="30">
        <v>0.001</v>
      </c>
      <c r="B26" s="30">
        <v>0.08</v>
      </c>
    </row>
    <row r="27" spans="1:2" ht="13.5">
      <c r="A27" s="30">
        <v>0.001</v>
      </c>
      <c r="B27" s="30">
        <v>0.032</v>
      </c>
    </row>
  </sheetData>
  <sheetProtection/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aito</dc:creator>
  <cp:keywords/>
  <dc:description/>
  <cp:lastModifiedBy>Itolab11</cp:lastModifiedBy>
  <dcterms:created xsi:type="dcterms:W3CDTF">2004-11-30T07:49:30Z</dcterms:created>
  <dcterms:modified xsi:type="dcterms:W3CDTF">2014-02-14T08:36:26Z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