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3845" yWindow="435" windowWidth="14265" windowHeight="9450"/>
  </bookViews>
  <sheets>
    <sheet name="例題18空気冷却" sheetId="1" r:id="rId1"/>
    <sheet name="COCO水蒸気圧" sheetId="2" r:id="rId2"/>
    <sheet name="Sheet2" sheetId="3" r:id="rId3"/>
  </sheets>
  <definedNames>
    <definedName name="solver_adj" localSheetId="0" hidden="1">例題18空気冷却!$B$10:$B$11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例題18空気冷却!$B$14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0.0103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B3" i="1" l="1"/>
  <c r="B5" i="1" s="1"/>
  <c r="B12" i="1"/>
  <c r="B13" i="1"/>
  <c r="B14" i="1" l="1"/>
</calcChain>
</file>

<file path=xl/comments1.xml><?xml version="1.0" encoding="utf-8"?>
<comments xmlns="http://schemas.openxmlformats.org/spreadsheetml/2006/main">
  <authors>
    <author>aito</author>
  </authors>
  <commentList>
    <comment ref="B12" authorId="0" shapeId="0">
      <text>
        <r>
          <rPr>
            <sz val="10"/>
            <color indexed="81"/>
            <rFont val="ＭＳ Ｐゴシック"/>
            <family val="3"/>
            <charset val="128"/>
          </rPr>
          <t>=(2502-2.39*B11)*(B10-B8)-(1.005+1.884*((B8+B10)/2))*(B9-B11)</t>
        </r>
      </text>
    </comment>
    <comment ref="B13" authorId="0" shapeId="0">
      <text>
        <r>
          <rPr>
            <sz val="10"/>
            <color indexed="81"/>
            <rFont val="ＭＳ Ｐゴシック"/>
            <family val="3"/>
            <charset val="128"/>
          </rPr>
          <t>=(B10-18/29/(101.3/(0.001*EXP(23.1964-3816.44/(-46.13+(B11+273.15))))-1))*1000</t>
        </r>
      </text>
    </comment>
    <comment ref="B14" authorId="0" shapeId="0">
      <text>
        <r>
          <rPr>
            <sz val="10"/>
            <color indexed="81"/>
            <rFont val="ＭＳ Ｐゴシック"/>
            <family val="3"/>
            <charset val="128"/>
          </rPr>
          <t>=SUMSQ(B12:B13)</t>
        </r>
      </text>
    </comment>
  </commentList>
</comments>
</file>

<file path=xl/sharedStrings.xml><?xml version="1.0" encoding="utf-8"?>
<sst xmlns="http://schemas.openxmlformats.org/spreadsheetml/2006/main" count="44" uniqueCount="35">
  <si>
    <t>【温度と湿度】</t>
    <rPh sb="1" eb="3">
      <t>オンド</t>
    </rPh>
    <rPh sb="4" eb="6">
      <t>シツド</t>
    </rPh>
    <phoneticPr fontId="2"/>
  </si>
  <si>
    <t>【断熱冷却線】</t>
    <rPh sb="1" eb="3">
      <t>ダンネツ</t>
    </rPh>
    <rPh sb="3" eb="5">
      <t>レイキャク</t>
    </rPh>
    <rPh sb="5" eb="6">
      <t>セン</t>
    </rPh>
    <phoneticPr fontId="2"/>
  </si>
  <si>
    <t>t</t>
    <phoneticPr fontId="2"/>
  </si>
  <si>
    <t>Hs</t>
    <phoneticPr fontId="2"/>
  </si>
  <si>
    <t>H(40%RH)</t>
    <phoneticPr fontId="2"/>
  </si>
  <si>
    <t>kPa</t>
    <phoneticPr fontId="2"/>
  </si>
  <si>
    <r>
      <t>p</t>
    </r>
    <r>
      <rPr>
        <i/>
        <vertAlign val="subscript"/>
        <sz val="10"/>
        <rFont val="ＭＳ Ｐゴシック"/>
        <family val="3"/>
        <charset val="128"/>
      </rPr>
      <t>s</t>
    </r>
    <r>
      <rPr>
        <sz val="10"/>
        <rFont val="ＭＳ Ｐゴシック"/>
        <family val="3"/>
        <charset val="128"/>
      </rPr>
      <t xml:space="preserve"> =</t>
    </r>
    <phoneticPr fontId="2"/>
  </si>
  <si>
    <t>%RH</t>
    <phoneticPr fontId="2"/>
  </si>
  <si>
    <r>
      <t>φ</t>
    </r>
    <r>
      <rPr>
        <sz val="10"/>
        <rFont val="ＭＳ Ｐゴシック"/>
        <family val="3"/>
        <charset val="128"/>
      </rPr>
      <t xml:space="preserve"> =</t>
    </r>
    <phoneticPr fontId="2"/>
  </si>
  <si>
    <t>kg/kg</t>
    <phoneticPr fontId="2"/>
  </si>
  <si>
    <r>
      <t>H</t>
    </r>
    <r>
      <rPr>
        <sz val="10"/>
        <rFont val="ＭＳ Ｐゴシック"/>
        <family val="3"/>
        <charset val="128"/>
      </rPr>
      <t xml:space="preserve"> =</t>
    </r>
    <phoneticPr fontId="2"/>
  </si>
  <si>
    <r>
      <t xml:space="preserve">T </t>
    </r>
    <r>
      <rPr>
        <sz val="10"/>
        <rFont val="ＭＳ Ｐゴシック"/>
        <family val="3"/>
        <charset val="128"/>
      </rPr>
      <t>=</t>
    </r>
    <phoneticPr fontId="2"/>
  </si>
  <si>
    <t>断熱冷却線</t>
    <rPh sb="0" eb="2">
      <t>ダンネツ</t>
    </rPh>
    <rPh sb="2" eb="4">
      <t>レイキャク</t>
    </rPh>
    <rPh sb="4" eb="5">
      <t>セン</t>
    </rPh>
    <phoneticPr fontId="2"/>
  </si>
  <si>
    <t>飽和湿度線</t>
    <rPh sb="0" eb="2">
      <t>ホウワ</t>
    </rPh>
    <rPh sb="2" eb="4">
      <t>シツド</t>
    </rPh>
    <rPh sb="4" eb="5">
      <t>セン</t>
    </rPh>
    <phoneticPr fontId="2"/>
  </si>
  <si>
    <t>kPa</t>
    <phoneticPr fontId="2"/>
  </si>
  <si>
    <t>Antoine式</t>
    <rPh sb="7" eb="8">
      <t>シキ</t>
    </rPh>
    <phoneticPr fontId="2"/>
  </si>
  <si>
    <t>TEA/PenRobinson</t>
    <phoneticPr fontId="2"/>
  </si>
  <si>
    <t>N2溶解度at 101.3 kPa 25℃</t>
    <rPh sb="2" eb="5">
      <t>ヨウカイド</t>
    </rPh>
    <phoneticPr fontId="2"/>
  </si>
  <si>
    <t>mol frac</t>
    <phoneticPr fontId="2"/>
  </si>
  <si>
    <t>文献値</t>
    <rPh sb="0" eb="2">
      <t>ブンケン</t>
    </rPh>
    <rPh sb="2" eb="3">
      <t>チ</t>
    </rPh>
    <phoneticPr fontId="2"/>
  </si>
  <si>
    <t>mol frac</t>
    <phoneticPr fontId="2"/>
  </si>
  <si>
    <t>オーダー違い</t>
    <rPh sb="4" eb="5">
      <t>チガ</t>
    </rPh>
    <phoneticPr fontId="2"/>
  </si>
  <si>
    <t>なお</t>
    <phoneticPr fontId="2"/>
  </si>
  <si>
    <t>ChemSep/DECHEMA/Modified UNIFAQ/Antoine/ideal</t>
    <phoneticPr fontId="2"/>
  </si>
  <si>
    <t>ChemSep/DECHEMA/Modified UNIFAQ/Extended　Antoine/ideal</t>
    <phoneticPr fontId="2"/>
  </si>
  <si>
    <t>kPa</t>
    <phoneticPr fontId="2"/>
  </si>
  <si>
    <t>COCOの水蒸気圧モデル</t>
    <rPh sb="5" eb="8">
      <t>スイジョウキ</t>
    </rPh>
    <rPh sb="8" eb="9">
      <t>アツ</t>
    </rPh>
    <phoneticPr fontId="2"/>
  </si>
  <si>
    <t>水蒸気分圧(fugacity)</t>
    <rPh sb="0" eb="3">
      <t>スイジョウキ</t>
    </rPh>
    <rPh sb="3" eb="5">
      <t>ブンアツ</t>
    </rPh>
    <phoneticPr fontId="2"/>
  </si>
  <si>
    <t>純水の</t>
    <rPh sb="0" eb="2">
      <t>ジュンスイ</t>
    </rPh>
    <phoneticPr fontId="2"/>
  </si>
  <si>
    <t>これを採用</t>
    <rPh sb="3" eb="5">
      <t>サイヨウ</t>
    </rPh>
    <phoneticPr fontId="2"/>
  </si>
  <si>
    <r>
      <t xml:space="preserve">H </t>
    </r>
    <r>
      <rPr>
        <sz val="10"/>
        <rFont val="ＭＳ Ｐゴシック"/>
        <family val="3"/>
        <charset val="128"/>
      </rPr>
      <t>=</t>
    </r>
    <phoneticPr fontId="2"/>
  </si>
  <si>
    <r>
      <t>T</t>
    </r>
    <r>
      <rPr>
        <sz val="10"/>
        <rFont val="ＭＳ Ｐゴシック"/>
        <family val="3"/>
        <charset val="128"/>
      </rPr>
      <t>=</t>
    </r>
    <phoneticPr fontId="2"/>
  </si>
  <si>
    <r>
      <t>H</t>
    </r>
    <r>
      <rPr>
        <i/>
        <vertAlign val="subscript"/>
        <sz val="10"/>
        <rFont val="ＭＳ Ｐゴシック"/>
        <family val="3"/>
        <charset val="128"/>
      </rPr>
      <t>s</t>
    </r>
    <r>
      <rPr>
        <sz val="10"/>
        <rFont val="ＭＳ Ｐゴシック"/>
        <family val="3"/>
        <charset val="128"/>
      </rPr>
      <t>=</t>
    </r>
    <phoneticPr fontId="2"/>
  </si>
  <si>
    <r>
      <t>Ts</t>
    </r>
    <r>
      <rPr>
        <sz val="10"/>
        <rFont val="ＭＳ Ｐゴシック"/>
        <family val="3"/>
        <charset val="128"/>
      </rPr>
      <t>=</t>
    </r>
    <phoneticPr fontId="2"/>
  </si>
  <si>
    <t>°C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</si>
</sst>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0_ "/>
    <numFmt numFmtId="178" formatCode="0.0000_ "/>
  </numFmts>
  <fonts count="9" x14ac:knownFonts="1"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vertAlign val="subscript"/>
      <sz val="10"/>
      <name val="ＭＳ Ｐゴシック"/>
      <family val="3"/>
      <charset val="128"/>
    </font>
    <font>
      <sz val="10"/>
      <name val="Arial"/>
      <family val="2"/>
    </font>
    <font>
      <sz val="10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178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58407179741264"/>
          <c:y val="0.11728756195998248"/>
          <c:w val="0.77122188792633994"/>
          <c:h val="0.702005068742897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例題18空気冷却!$J$2:$J$8</c:f>
              <c:numCache>
                <c:formatCode>General</c:formatCode>
                <c:ptCount val="7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</c:numCache>
            </c:numRef>
          </c:xVal>
          <c:yVal>
            <c:numRef>
              <c:f>例題18空気冷却!$K$2:$K$8</c:f>
              <c:numCache>
                <c:formatCode>General</c:formatCode>
                <c:ptCount val="7"/>
                <c:pt idx="0">
                  <c:v>7.4999999999999997E-3</c:v>
                </c:pt>
                <c:pt idx="1">
                  <c:v>1.0500000000000001E-2</c:v>
                </c:pt>
                <c:pt idx="2">
                  <c:v>1.4500000000000001E-2</c:v>
                </c:pt>
                <c:pt idx="3">
                  <c:v>1.9900000000000001E-2</c:v>
                </c:pt>
                <c:pt idx="4">
                  <c:v>2.7E-2</c:v>
                </c:pt>
                <c:pt idx="5">
                  <c:v>3.6299999999999999E-2</c:v>
                </c:pt>
                <c:pt idx="6">
                  <c:v>4.8599999999999997E-2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6-4378-8ADE-83D05EA0A5E3}"/>
            </c:ext>
          </c:extLst>
        </c:ser>
        <c:ser>
          <c:idx val="2"/>
          <c:order val="1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(例題18空気冷却!$B$9,例題18空気冷却!$B$11)</c:f>
              <c:numCache>
                <c:formatCode>0.00_ </c:formatCode>
                <c:ptCount val="2"/>
                <c:pt idx="0">
                  <c:v>40</c:v>
                </c:pt>
                <c:pt idx="1">
                  <c:v>21.991137822136221</c:v>
                </c:pt>
              </c:numCache>
            </c:numRef>
          </c:xVal>
          <c:yVal>
            <c:numRef>
              <c:f>(例題18空気冷却!$B$8,例題18空気冷却!$B$10)</c:f>
              <c:numCache>
                <c:formatCode>0.0000_ </c:formatCode>
                <c:ptCount val="2"/>
                <c:pt idx="0">
                  <c:v>8.8999999999999999E-3</c:v>
                </c:pt>
                <c:pt idx="1">
                  <c:v>1.6464360595985442E-2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06-4378-8ADE-83D05EA0A5E3}"/>
            </c:ext>
          </c:extLst>
        </c:ser>
        <c:ser>
          <c:idx val="1"/>
          <c:order val="2"/>
          <c:spPr>
            <a:ln w="9525">
              <a:solidFill>
                <a:schemeClr val="tx1"/>
              </a:solidFill>
            </a:ln>
          </c:spPr>
          <c:marker>
            <c:symbol val="circl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例題18空気冷却!$O$1:$O$2</c:f>
              <c:numCache>
                <c:formatCode>General</c:formatCode>
                <c:ptCount val="2"/>
                <c:pt idx="0">
                  <c:v>40</c:v>
                </c:pt>
                <c:pt idx="1">
                  <c:v>21.6</c:v>
                </c:pt>
              </c:numCache>
            </c:numRef>
          </c:xVal>
          <c:yVal>
            <c:numRef>
              <c:f>例題18空気冷却!$P$1:$P$2</c:f>
              <c:numCache>
                <c:formatCode>General</c:formatCode>
                <c:ptCount val="2"/>
                <c:pt idx="0">
                  <c:v>8.8999999999999999E-3</c:v>
                </c:pt>
                <c:pt idx="1">
                  <c:v>1.6799999999999999E-2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5-4E6F-9E54-055C20A43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6297232"/>
        <c:axId val="1"/>
      </c:scatterChart>
      <c:valAx>
        <c:axId val="1256297232"/>
        <c:scaling>
          <c:orientation val="minMax"/>
          <c:max val="4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 [℃]</a:t>
                </a:r>
              </a:p>
            </c:rich>
          </c:tx>
          <c:layout>
            <c:manualLayout>
              <c:xMode val="edge"/>
              <c:yMode val="edge"/>
              <c:x val="0.44455767468369872"/>
              <c:y val="0.908365395522750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5"/>
        <c:minorUnit val="1"/>
      </c:valAx>
      <c:valAx>
        <c:axId val="1"/>
        <c:scaling>
          <c:orientation val="minMax"/>
          <c:max val="3.0000000000000006E-2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sz="1000"/>
                  <a:t>絶対湿度 </a:t>
                </a:r>
                <a:r>
                  <a:rPr lang="en-US" sz="1000"/>
                  <a:t>H [kg/kg]</a:t>
                </a:r>
              </a:p>
            </c:rich>
          </c:tx>
          <c:layout>
            <c:manualLayout>
              <c:xMode val="edge"/>
              <c:yMode val="edge"/>
              <c:x val="1.9978669556336695E-3"/>
              <c:y val="0.21653556067110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256297232"/>
        <c:crosses val="autoZero"/>
        <c:crossBetween val="midCat"/>
        <c:majorUnit val="5.000000000000001E-3"/>
        <c:minorUnit val="1.0000000000000002E-3"/>
      </c:valAx>
      <c:spPr>
        <a:noFill/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ＭＳ Ｐゴシック"/>
          <a:cs typeface="Arial" panose="020B0604020202020204" pitchFamily="34" charset="0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465175</xdr:colOff>
      <xdr:row>18</xdr:row>
      <xdr:rowOff>77530</xdr:rowOff>
    </xdr:from>
    <xdr:to>
      <xdr:col>7</xdr:col>
      <xdr:colOff>91756</xdr:colOff>
      <xdr:row>34</xdr:row>
      <xdr:rowOff>124642</xdr:rowOff>
    </xdr:to>
    <xdr:graphicFrame macro="">
      <xdr:nvGraphicFramePr>
        <xdr:cNvPr id="103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355487</xdr:colOff>
      <xdr:row>4</xdr:row>
      <xdr:rowOff>53394</xdr:rowOff>
    </xdr:from>
    <xdr:to>
      <xdr:col>19</xdr:col>
      <xdr:colOff>59853</xdr:colOff>
      <xdr:row>7</xdr:row>
      <xdr:rowOff>1350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4811" y="696975"/>
          <a:ext cx="1841056" cy="411334"/>
        </a:xfrm>
        <a:prstGeom prst="rect">
          <a:avLst/>
        </a:prstGeom>
      </xdr:spPr>
    </xdr:pic>
    <xdr:clientData/>
  </xdr:twoCellAnchor>
  <xdr:twoCellAnchor editAs="oneCell">
    <xdr:from>
      <xdr:col>12</xdr:col>
      <xdr:colOff>154894</xdr:colOff>
      <xdr:row>3</xdr:row>
      <xdr:rowOff>81030</xdr:rowOff>
    </xdr:from>
    <xdr:to>
      <xdr:col>15</xdr:col>
      <xdr:colOff>442576</xdr:colOff>
      <xdr:row>7</xdr:row>
      <xdr:rowOff>47074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41701" y="563716"/>
          <a:ext cx="1890199" cy="590317"/>
        </a:xfrm>
        <a:prstGeom prst="rect">
          <a:avLst/>
        </a:prstGeom>
      </xdr:spPr>
    </xdr:pic>
    <xdr:clientData/>
  </xdr:twoCellAnchor>
  <xdr:twoCellAnchor editAs="oneCell">
    <xdr:from>
      <xdr:col>7</xdr:col>
      <xdr:colOff>120430</xdr:colOff>
      <xdr:row>8</xdr:row>
      <xdr:rowOff>78370</xdr:rowOff>
    </xdr:from>
    <xdr:to>
      <xdr:col>16</xdr:col>
      <xdr:colOff>71320</xdr:colOff>
      <xdr:row>12</xdr:row>
      <xdr:rowOff>37384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36376" y="1339789"/>
          <a:ext cx="4758441" cy="623133"/>
        </a:xfrm>
        <a:prstGeom prst="rect">
          <a:avLst/>
        </a:prstGeom>
      </xdr:spPr>
    </xdr:pic>
    <xdr:clientData/>
  </xdr:twoCellAnchor>
  <xdr:twoCellAnchor editAs="oneCell">
    <xdr:from>
      <xdr:col>8</xdr:col>
      <xdr:colOff>9882</xdr:colOff>
      <xdr:row>13</xdr:row>
      <xdr:rowOff>2281</xdr:rowOff>
    </xdr:from>
    <xdr:to>
      <xdr:col>18</xdr:col>
      <xdr:colOff>57589</xdr:colOff>
      <xdr:row>16</xdr:row>
      <xdr:rowOff>105890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60000" y="2055305"/>
          <a:ext cx="5389430" cy="566987"/>
        </a:xfrm>
        <a:prstGeom prst="rect">
          <a:avLst/>
        </a:prstGeom>
      </xdr:spPr>
    </xdr:pic>
    <xdr:clientData/>
  </xdr:twoCellAnchor>
  <xdr:twoCellAnchor editAs="oneCell">
    <xdr:from>
      <xdr:col>2</xdr:col>
      <xdr:colOff>431201</xdr:colOff>
      <xdr:row>10</xdr:row>
      <xdr:rowOff>135153</xdr:rowOff>
    </xdr:from>
    <xdr:to>
      <xdr:col>4</xdr:col>
      <xdr:colOff>218818</xdr:colOff>
      <xdr:row>12</xdr:row>
      <xdr:rowOff>57945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76285" y="1724798"/>
          <a:ext cx="855962" cy="245198"/>
        </a:xfrm>
        <a:prstGeom prst="rect">
          <a:avLst/>
        </a:prstGeom>
      </xdr:spPr>
    </xdr:pic>
    <xdr:clientData/>
  </xdr:twoCellAnchor>
  <xdr:twoCellAnchor editAs="oneCell">
    <xdr:from>
      <xdr:col>2</xdr:col>
      <xdr:colOff>445919</xdr:colOff>
      <xdr:row>4</xdr:row>
      <xdr:rowOff>53725</xdr:rowOff>
    </xdr:from>
    <xdr:to>
      <xdr:col>6</xdr:col>
      <xdr:colOff>1025</xdr:colOff>
      <xdr:row>6</xdr:row>
      <xdr:rowOff>102078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1437" y="714543"/>
          <a:ext cx="1602272" cy="34921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0.69906</cdr:x>
      <cdr:y>0.64042</cdr:y>
    </cdr:from>
    <cdr:to>
      <cdr:x>0.88795</cdr:x>
      <cdr:y>0.74566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33991" y="1619011"/>
          <a:ext cx="684701" cy="26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air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0.29276</cdr:x>
      <cdr:y>0.35138</cdr:y>
    </cdr:from>
    <cdr:to>
      <cdr:x>0.51152</cdr:x>
      <cdr:y>0.45686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61202" y="888309"/>
          <a:ext cx="792976" cy="266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(T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, H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)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0.4913</cdr:x>
      <cdr:y>0.63299</cdr:y>
    </cdr:from>
    <cdr:to>
      <cdr:x>0.72417</cdr:x>
      <cdr:y>0.73743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780881" y="1600218"/>
          <a:ext cx="844122" cy="264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断熱冷却線</a:t>
          </a:r>
        </a:p>
      </cdr:txBody>
    </cdr:sp>
  </cdr:relSizeAnchor>
  <cdr:relSizeAnchor xmlns:cdr="http://schemas.openxmlformats.org/drawingml/2006/chartDrawing">
    <cdr:from>
      <cdr:x>0.71013</cdr:x>
      <cdr:y>0.11352</cdr:y>
    </cdr:from>
    <cdr:to>
      <cdr:x>0.94108</cdr:x>
      <cdr:y>0.2081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574135" y="286993"/>
          <a:ext cx="837144" cy="23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飽和湿度線</a:t>
          </a:r>
        </a:p>
      </cdr:txBody>
    </cdr:sp>
  </cdr:relSizeAnchor>
  <cdr:relSizeAnchor xmlns:cdr="http://schemas.openxmlformats.org/drawingml/2006/chartDrawing">
    <cdr:from>
      <cdr:x>0.59514</cdr:x>
      <cdr:y>0.51513</cdr:y>
    </cdr:from>
    <cdr:to>
      <cdr:x>0.69573</cdr:x>
      <cdr:y>0.62647</cdr:y>
    </cdr:to>
    <cdr:cxnSp macro="">
      <cdr:nvCxnSpPr>
        <cdr:cNvPr id="7" name="直線コネクタ 6"/>
        <cdr:cNvCxnSpPr/>
      </cdr:nvCxnSpPr>
      <cdr:spPr>
        <a:xfrm xmlns:a="http://schemas.openxmlformats.org/drawingml/2006/main" flipH="1">
          <a:off x="2157315" y="1302259"/>
          <a:ext cx="364625" cy="2814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0.48617</cdr:x>
      <cdr:y>0.35752</cdr:y>
    </cdr:from>
    <cdr:to>
      <cdr:x>0.682</cdr:x>
      <cdr:y>0.42915</cdr:y>
    </cdr:to>
    <cdr:cxnSp macro="">
      <cdr:nvCxnSpPr>
        <cdr:cNvPr id="8" name="直線コネクタ 7"/>
        <cdr:cNvCxnSpPr/>
      </cdr:nvCxnSpPr>
      <cdr:spPr>
        <a:xfrm xmlns:a="http://schemas.openxmlformats.org/drawingml/2006/main" flipV="1">
          <a:off x="1762286" y="903826"/>
          <a:ext cx="709857" cy="1810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0.85247</cdr:x>
      <cdr:y>0.61281</cdr:y>
    </cdr:from>
    <cdr:to>
      <cdr:x>0.93116</cdr:x>
      <cdr:y>0.67031</cdr:y>
    </cdr:to>
    <cdr:cxnSp macro="">
      <cdr:nvCxnSpPr>
        <cdr:cNvPr id="12" name="直線コネクタ 11"/>
        <cdr:cNvCxnSpPr/>
      </cdr:nvCxnSpPr>
      <cdr:spPr>
        <a:xfrm xmlns:a="http://schemas.openxmlformats.org/drawingml/2006/main" flipV="1">
          <a:off x="3090087" y="1549210"/>
          <a:ext cx="285227" cy="1453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0.67808</cdr:x>
      <cdr:y>0.30619</cdr:y>
    </cdr:from>
    <cdr:to>
      <cdr:x>0.95501</cdr:x>
      <cdr:y>0.42633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457965" y="774069"/>
          <a:ext cx="1003834" cy="303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Excel</a:t>
          </a:r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0.24669</cdr:x>
      <cdr:y>0.59113</cdr:y>
    </cdr:from>
    <cdr:to>
      <cdr:x>0.52362</cdr:x>
      <cdr:y>0.71127</cdr:y>
    </cdr:to>
    <cdr:sp macro="" textlink="">
      <cdr:nvSpPr>
        <cdr:cNvPr id="14" name="テキスト ボックス 13"/>
        <cdr:cNvSpPr txBox="1"/>
      </cdr:nvSpPr>
      <cdr:spPr>
        <a:xfrm xmlns:a="http://schemas.openxmlformats.org/drawingml/2006/main">
          <a:off x="916551" y="1350830"/>
          <a:ext cx="1028867" cy="27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>
              <a:latin typeface="Arial" panose="020B0604020202020204" pitchFamily="34" charset="0"/>
              <a:cs typeface="Arial" panose="020B0604020202020204" pitchFamily="34" charset="0"/>
            </a:rPr>
            <a:t>COCO</a:t>
          </a:r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計算</a:t>
          </a:r>
        </a:p>
      </cdr:txBody>
    </cdr:sp>
  </cdr:relSizeAnchor>
  <cdr:relSizeAnchor xmlns:cdr="http://schemas.openxmlformats.org/drawingml/2006/chartDrawing">
    <cdr:from>
      <cdr:x>0.34953</cdr:x>
      <cdr:y>0.43592</cdr:y>
    </cdr:from>
    <cdr:to>
      <cdr:x>0.46137</cdr:x>
      <cdr:y>0.61719</cdr:y>
    </cdr:to>
    <cdr:cxnSp macro="">
      <cdr:nvCxnSpPr>
        <cdr:cNvPr id="15" name="直線コネクタ 14"/>
        <cdr:cNvCxnSpPr/>
      </cdr:nvCxnSpPr>
      <cdr:spPr>
        <a:xfrm xmlns:a="http://schemas.openxmlformats.org/drawingml/2006/main" flipH="1">
          <a:off x="1267000" y="1102020"/>
          <a:ext cx="405412" cy="4582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0.17687</cdr:x>
      <cdr:y>0.00657</cdr:y>
    </cdr:from>
    <cdr:to>
      <cdr:x>0.46748</cdr:x>
      <cdr:y>0.09419</cdr:y>
    </cdr:to>
    <cdr:sp macro="" textlink="">
      <cdr:nvSpPr>
        <cdr:cNvPr id="16" name="テキスト ボックス 15"/>
        <cdr:cNvSpPr txBox="1"/>
      </cdr:nvSpPr>
      <cdr:spPr>
        <a:xfrm xmlns:a="http://schemas.openxmlformats.org/drawingml/2006/main">
          <a:off x="641147" y="16615"/>
          <a:ext cx="1053417" cy="221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>
              <a:latin typeface="Arial" panose="020B0604020202020204" pitchFamily="34" charset="0"/>
              <a:cs typeface="Arial" panose="020B0604020202020204" pitchFamily="34" charset="0"/>
            </a:rPr>
            <a:t>水温（湿球温度）</a:t>
          </a:r>
        </a:p>
      </cdr:txBody>
    </cdr:sp>
  </cdr:relSizeAnchor>
  <cdr:relSizeAnchor xmlns:cdr="http://schemas.openxmlformats.org/drawingml/2006/chartDrawing">
    <cdr:from>
      <cdr:x>0.45526</cdr:x>
      <cdr:y>0.04162</cdr:y>
    </cdr:from>
    <cdr:to>
      <cdr:x>0.4797</cdr:x>
      <cdr:y>0.07667</cdr:y>
    </cdr:to>
    <cdr:sp macro="" textlink="">
      <cdr:nvSpPr>
        <cdr:cNvPr id="6" name="楕円 5"/>
        <cdr:cNvSpPr/>
      </cdr:nvSpPr>
      <cdr:spPr>
        <a:xfrm xmlns:a="http://schemas.openxmlformats.org/drawingml/2006/main">
          <a:off x="1650261" y="105218"/>
          <a:ext cx="88605" cy="88604"/>
        </a:xfrm>
        <a:prstGeom xmlns:a="http://schemas.openxmlformats.org/drawingml/2006/main" prst="ellipse">
          <a:avLst/>
        </a:prstGeom>
        <a:pattFill xmlns:a="http://schemas.openxmlformats.org/drawingml/2006/main" prst="zigZag">
          <a:fgClr>
            <a:schemeClr val="tx1"/>
          </a:fgClr>
          <a:bgClr>
            <a:schemeClr val="bg1"/>
          </a:bgClr>
        </a:patt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0.46898</cdr:x>
      <cdr:y>0.08361</cdr:y>
    </cdr:from>
    <cdr:to>
      <cdr:x>0.46901</cdr:x>
      <cdr:y>0.4162</cdr:y>
    </cdr:to>
    <cdr:cxnSp macro="">
      <cdr:nvCxnSpPr>
        <cdr:cNvPr id="17" name="直線コネクタ 16"/>
        <cdr:cNvCxnSpPr/>
      </cdr:nvCxnSpPr>
      <cdr:spPr>
        <a:xfrm xmlns:a="http://schemas.openxmlformats.org/drawingml/2006/main">
          <a:off x="1699987" y="211378"/>
          <a:ext cx="114" cy="84080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0.46844</cdr:x>
      <cdr:y>0.01185</cdr:y>
    </cdr:from>
    <cdr:to>
      <cdr:x>0.54692</cdr:x>
      <cdr:y>0.11391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1698048" y="29951"/>
          <a:ext cx="284480" cy="258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>
              <a:latin typeface="Arial" panose="020B0604020202020204" pitchFamily="34" charset="0"/>
              <a:cs typeface="Arial" panose="020B0604020202020204" pitchFamily="34" charset="0"/>
            </a:rPr>
            <a:t>T</a:t>
          </a:r>
          <a:r>
            <a:rPr lang="en-US" altLang="ja-JP" sz="1050" baseline="-25000">
              <a:latin typeface="Arial" panose="020B0604020202020204" pitchFamily="34" charset="0"/>
              <a:cs typeface="Arial" panose="020B0604020202020204" pitchFamily="34" charset="0"/>
            </a:rPr>
            <a:t>s</a:t>
          </a:r>
          <a:endParaRPr lang="ja-JP" alt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"/>
  <sheetViews>
    <sheetView tabSelected="1" topLeftCell="A10" zoomScale="172" zoomScaleNormal="172" workbookViewId="0">
      <selection activeCell="I23" sqref="I23"/>
    </sheetView>
  </sheetViews>
  <sheetFormatPr defaultColWidth="9.33203125" defaultRowHeight="12" x14ac:dyDescent="0.15"/>
  <cols>
    <col min="1" max="1" width="14.1640625" style="1" customWidth="1"/>
    <col min="2" max="16384" width="9.33203125" style="1"/>
  </cols>
  <sheetData>
    <row r="1" spans="1:16" x14ac:dyDescent="0.15">
      <c r="A1" s="1" t="s">
        <v>0</v>
      </c>
      <c r="J1" s="1" t="s">
        <v>2</v>
      </c>
      <c r="K1" s="1" t="s">
        <v>3</v>
      </c>
      <c r="L1" s="1" t="s">
        <v>4</v>
      </c>
      <c r="O1" s="1">
        <v>40</v>
      </c>
      <c r="P1" s="1">
        <v>8.8999999999999999E-3</v>
      </c>
    </row>
    <row r="2" spans="1:16" ht="12.75" x14ac:dyDescent="0.15">
      <c r="A2" s="2" t="s">
        <v>11</v>
      </c>
      <c r="B2" s="3">
        <v>40</v>
      </c>
      <c r="C2" s="10" t="s">
        <v>34</v>
      </c>
      <c r="J2" s="1">
        <v>10</v>
      </c>
      <c r="K2" s="1">
        <v>7.4999999999999997E-3</v>
      </c>
      <c r="L2" s="1">
        <v>3.0000000000000001E-3</v>
      </c>
      <c r="O2" s="1">
        <v>21.6</v>
      </c>
      <c r="P2" s="1">
        <v>1.6799999999999999E-2</v>
      </c>
    </row>
    <row r="3" spans="1:16" ht="13.5" x14ac:dyDescent="0.15">
      <c r="A3" s="2" t="s">
        <v>6</v>
      </c>
      <c r="B3" s="4">
        <f>0.001*EXP(23.1964-3816.44/(-46.13+(B2+273.15)))</f>
        <v>7.359062630365198</v>
      </c>
      <c r="C3" s="1" t="s">
        <v>5</v>
      </c>
      <c r="J3" s="1">
        <v>15</v>
      </c>
      <c r="K3" s="1">
        <v>1.0500000000000001E-2</v>
      </c>
      <c r="L3" s="1">
        <v>4.1000000000000003E-3</v>
      </c>
    </row>
    <row r="4" spans="1:16" ht="12.75" x14ac:dyDescent="0.15">
      <c r="A4" s="5" t="s">
        <v>8</v>
      </c>
      <c r="B4" s="1">
        <v>19.5</v>
      </c>
      <c r="C4" s="1" t="s">
        <v>7</v>
      </c>
      <c r="J4" s="1">
        <v>20</v>
      </c>
      <c r="K4" s="1">
        <v>1.4500000000000001E-2</v>
      </c>
      <c r="L4" s="1">
        <v>5.7000000000000002E-3</v>
      </c>
    </row>
    <row r="5" spans="1:16" x14ac:dyDescent="0.15">
      <c r="A5" s="2" t="s">
        <v>10</v>
      </c>
      <c r="B5" s="6">
        <f>(18/29)/((101.3/(B3*B4*0.01))-1)</f>
        <v>8.9190456373842326E-3</v>
      </c>
      <c r="C5" s="1" t="s">
        <v>9</v>
      </c>
      <c r="J5" s="1">
        <v>25</v>
      </c>
      <c r="K5" s="1">
        <v>1.9900000000000001E-2</v>
      </c>
      <c r="L5" s="1">
        <v>7.7999999999999996E-3</v>
      </c>
    </row>
    <row r="6" spans="1:16" x14ac:dyDescent="0.15">
      <c r="J6" s="1">
        <v>30</v>
      </c>
      <c r="K6" s="1">
        <v>2.7E-2</v>
      </c>
      <c r="L6" s="1">
        <v>1.0500000000000001E-2</v>
      </c>
    </row>
    <row r="7" spans="1:16" x14ac:dyDescent="0.15">
      <c r="A7" s="1" t="s">
        <v>1</v>
      </c>
      <c r="J7" s="1">
        <v>35</v>
      </c>
      <c r="K7" s="1">
        <v>3.6299999999999999E-2</v>
      </c>
      <c r="L7" s="1">
        <v>1.4E-2</v>
      </c>
    </row>
    <row r="8" spans="1:16" x14ac:dyDescent="0.15">
      <c r="A8" s="2" t="s">
        <v>30</v>
      </c>
      <c r="B8" s="6">
        <v>8.8999999999999999E-3</v>
      </c>
      <c r="C8" s="1" t="s">
        <v>9</v>
      </c>
      <c r="J8" s="1">
        <v>40</v>
      </c>
      <c r="K8" s="1">
        <v>4.8599999999999997E-2</v>
      </c>
      <c r="L8" s="1">
        <v>1.8599999999999998E-2</v>
      </c>
    </row>
    <row r="9" spans="1:16" ht="12.75" x14ac:dyDescent="0.15">
      <c r="A9" s="2" t="s">
        <v>31</v>
      </c>
      <c r="B9" s="3">
        <v>40</v>
      </c>
      <c r="C9" s="10" t="s">
        <v>34</v>
      </c>
    </row>
    <row r="10" spans="1:16" ht="13.5" x14ac:dyDescent="0.15">
      <c r="A10" s="2" t="s">
        <v>32</v>
      </c>
      <c r="B10" s="6">
        <v>1.6464360595985442E-2</v>
      </c>
      <c r="C10" s="1" t="s">
        <v>9</v>
      </c>
    </row>
    <row r="11" spans="1:16" ht="12.75" x14ac:dyDescent="0.15">
      <c r="A11" s="2" t="s">
        <v>33</v>
      </c>
      <c r="B11" s="3">
        <v>21.991137822136221</v>
      </c>
      <c r="C11" s="10" t="s">
        <v>34</v>
      </c>
    </row>
    <row r="12" spans="1:16" x14ac:dyDescent="0.15">
      <c r="A12" s="1" t="s">
        <v>12</v>
      </c>
      <c r="B12" s="1">
        <f>(2502-2.39*B11)*(B10-B8)-(1.005+1.884*((B8+B10)/2))*(B9-B11)</f>
        <v>-7.3998429883914696E-4</v>
      </c>
    </row>
    <row r="13" spans="1:16" x14ac:dyDescent="0.15">
      <c r="A13" s="1" t="s">
        <v>13</v>
      </c>
      <c r="B13" s="1">
        <f>(B10-18/29/(101.3/(0.001*EXP(23.1964-3816.44/(-46.13+(B11+273.15))))-1))*1000</f>
        <v>1.8730726337665149E-4</v>
      </c>
    </row>
    <row r="14" spans="1:16" x14ac:dyDescent="0.15">
      <c r="A14" s="7"/>
      <c r="B14" s="1">
        <f>SUMSQ(B12:B13)</f>
        <v>5.826607734421142E-7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02" zoomScaleNormal="102" workbookViewId="0">
      <selection activeCell="E28" sqref="E28"/>
    </sheetView>
  </sheetViews>
  <sheetFormatPr defaultColWidth="9.1640625" defaultRowHeight="13.5" x14ac:dyDescent="0.15"/>
  <cols>
    <col min="1" max="2" width="9.1640625" style="8"/>
    <col min="3" max="3" width="20.83203125" style="8" customWidth="1"/>
    <col min="4" max="4" width="21" style="8" customWidth="1"/>
    <col min="5" max="5" width="20" style="8" customWidth="1"/>
    <col min="6" max="6" width="14" style="8" bestFit="1" customWidth="1"/>
    <col min="7" max="16384" width="9.1640625" style="8"/>
  </cols>
  <sheetData>
    <row r="1" spans="1:6" x14ac:dyDescent="0.15">
      <c r="A1" s="8" t="s">
        <v>26</v>
      </c>
    </row>
    <row r="2" spans="1:6" x14ac:dyDescent="0.15">
      <c r="C2" s="8" t="s">
        <v>16</v>
      </c>
    </row>
    <row r="3" spans="1:6" x14ac:dyDescent="0.15">
      <c r="D3" s="8" t="s">
        <v>23</v>
      </c>
    </row>
    <row r="4" spans="1:6" x14ac:dyDescent="0.15">
      <c r="E4" s="8" t="s">
        <v>24</v>
      </c>
    </row>
    <row r="5" spans="1:6" x14ac:dyDescent="0.15">
      <c r="C5" s="8" t="s">
        <v>28</v>
      </c>
    </row>
    <row r="6" spans="1:6" x14ac:dyDescent="0.15">
      <c r="C6" s="8" t="s">
        <v>27</v>
      </c>
      <c r="D6" s="8" t="s">
        <v>27</v>
      </c>
      <c r="E6" s="8" t="s">
        <v>27</v>
      </c>
      <c r="F6" s="8" t="s">
        <v>15</v>
      </c>
    </row>
    <row r="7" spans="1:6" x14ac:dyDescent="0.15">
      <c r="B7" s="10" t="s">
        <v>34</v>
      </c>
      <c r="C7" s="8" t="s">
        <v>14</v>
      </c>
      <c r="D7" s="8" t="s">
        <v>14</v>
      </c>
      <c r="E7" s="8" t="s">
        <v>25</v>
      </c>
      <c r="F7" s="8" t="s">
        <v>25</v>
      </c>
    </row>
    <row r="8" spans="1:6" x14ac:dyDescent="0.15">
      <c r="B8" s="8">
        <v>9.85</v>
      </c>
      <c r="C8" s="8">
        <v>0.99</v>
      </c>
      <c r="D8" s="8">
        <v>1.31</v>
      </c>
      <c r="E8" s="8">
        <v>1.21</v>
      </c>
      <c r="F8" s="8">
        <v>1.19</v>
      </c>
    </row>
    <row r="9" spans="1:6" x14ac:dyDescent="0.15">
      <c r="B9" s="8">
        <v>23.26</v>
      </c>
      <c r="C9" s="8">
        <v>2.41</v>
      </c>
      <c r="D9" s="8">
        <v>3.14</v>
      </c>
      <c r="E9" s="8">
        <v>2.85</v>
      </c>
      <c r="F9" s="8">
        <v>2.83</v>
      </c>
    </row>
    <row r="10" spans="1:6" x14ac:dyDescent="0.15">
      <c r="B10" s="8">
        <v>25</v>
      </c>
      <c r="E10" s="8">
        <v>3.16</v>
      </c>
      <c r="F10" s="8">
        <v>3.14</v>
      </c>
    </row>
    <row r="11" spans="1:6" x14ac:dyDescent="0.15">
      <c r="B11" s="8">
        <v>29.85</v>
      </c>
      <c r="C11" s="8">
        <v>3.54</v>
      </c>
      <c r="D11" s="8">
        <v>4.4400000000000004</v>
      </c>
      <c r="E11" s="8">
        <v>4.2300000000000004</v>
      </c>
      <c r="F11" s="8">
        <v>4.18</v>
      </c>
    </row>
    <row r="12" spans="1:6" x14ac:dyDescent="0.15">
      <c r="B12" s="8">
        <v>39.85</v>
      </c>
      <c r="C12" s="8">
        <v>6.44</v>
      </c>
      <c r="D12" s="8">
        <v>7.59</v>
      </c>
      <c r="E12" s="8">
        <v>7.29</v>
      </c>
      <c r="F12" s="8">
        <v>7.3</v>
      </c>
    </row>
    <row r="13" spans="1:6" x14ac:dyDescent="0.15">
      <c r="E13" s="9" t="s">
        <v>29</v>
      </c>
    </row>
    <row r="14" spans="1:6" x14ac:dyDescent="0.15">
      <c r="D14" s="8" t="s">
        <v>22</v>
      </c>
    </row>
    <row r="15" spans="1:6" x14ac:dyDescent="0.15">
      <c r="D15" s="8" t="s">
        <v>17</v>
      </c>
      <c r="F15" s="8" t="s">
        <v>19</v>
      </c>
    </row>
    <row r="16" spans="1:6" x14ac:dyDescent="0.15">
      <c r="D16" s="8" t="s">
        <v>18</v>
      </c>
      <c r="F16" s="8" t="s">
        <v>20</v>
      </c>
    </row>
    <row r="17" spans="4:6" x14ac:dyDescent="0.15">
      <c r="D17" s="8">
        <v>1.01E-3</v>
      </c>
      <c r="F17" s="8">
        <v>1.19E-5</v>
      </c>
    </row>
    <row r="18" spans="4:6" x14ac:dyDescent="0.15">
      <c r="D18" s="9" t="s">
        <v>21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defaultColWidth="9.1640625" defaultRowHeight="13.5" x14ac:dyDescent="0.15"/>
  <cols>
    <col min="1" max="16384" width="9.1640625" style="8"/>
  </cols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例題18空気冷却</vt:lpstr>
      <vt:lpstr>COCO水蒸気圧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dcterms:created xsi:type="dcterms:W3CDTF">2006-05-03T06:04:24Z</dcterms:created>
  <dcterms:modified xsi:type="dcterms:W3CDTF">2017-10-15T12:41:20Z</dcterms:modified>
</cp:coreProperties>
</file>